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3473AC27-0167-4642-A224-6812D0BF32F2}"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H11" i="19" s="1"/>
  <c r="I9" i="16"/>
  <c r="H9" i="16"/>
  <c r="H11" i="16" l="1"/>
  <c r="I11" i="16"/>
  <c r="I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<sst xmlns="http://schemas.openxmlformats.org/spreadsheetml/2006/main" count="1017" uniqueCount="404">
  <si>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</si>
  <si>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</si>
  <si>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</si>
  <si>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</si>
  <si>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</si>
  <si>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</si>
  <si>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</si>
  <si>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</si>
  <si>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</si>
  <si>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</si>
  <si>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</si>
  <si>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</si>
  <si>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</si>
  <si>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</si>
  <si>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</si>
  <si>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</si>
  <si>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</si>
  <si>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</si>
  <si>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</si>
  <si>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</si>
  <si>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</si>
  <si>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</si>
  <si>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</si>
  <si>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</si>
  <si>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</si>
  <si>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</si>
  <si>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</si>
  <si>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</si>
  <si>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</si>
  <si>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</si>
  <si>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</si>
  <si>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</si>
  <si>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</si>
  <si>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</si>
  <si>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</si>
  <si>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</si>
  <si>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</si>
  <si>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</si>
  <si>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</si>
  <si>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</si>
  <si>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</si>
  <si>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</si>
  <si>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</si>
  <si>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</si>
  <si>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</si>
  <si>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</si>
  <si>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</si>
  <si>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</si>
  <si>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</si>
  <si>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</si>
  <si>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</si>
  <si>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</si>
  <si>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</si>
  <si>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</si>
  <si>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</si>
  <si>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</si>
  <si>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</si>
  <si>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</si>
  <si>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</si>
  <si>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</si>
  <si>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</si>
  <si>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</si>
  <si>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</si>
  <si>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</si>
  <si>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</si>
  <si>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</si>
  <si>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</si>
  <si>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</si>
  <si>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</si>
  <si>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</si>
  <si>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</si>
  <si>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</si>
  <si>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</si>
  <si>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</si>
  <si>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</si>
  <si>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</si>
  <si>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</si>
  <si>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</si>
  <si>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</si>
  <si>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</si>
  <si>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</si>
  <si>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</si>
  <si>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</si>
  <si>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</si>
  <si>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</si>
  <si>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</si>
  <si>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</si>
  <si>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</si>
  <si>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</si>
  <si>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</si>
  <si>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</si>
  <si>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</si>
  <si>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</si>
  <si>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</si>
  <si>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</si>
  <si>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</si>
  <si>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</si>
  <si>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</si>
  <si>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</si>
  <si>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</si>
  <si>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</si>
  <si>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</si>
  <si>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</si>
  <si>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</si>
  <si>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</si>
  <si>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</si>
  <si>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</si>
  <si>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</si>
  <si>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</si>
  <si>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</si>
  <si>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</si>
  <si>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</si>
  <si>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</si>
  <si>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</si>
  <si>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</si>
  <si>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</si>
  <si>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</si>
  <si>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</si>
  <si>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</si>
  <si>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</si>
  <si>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</si>
  <si>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</si>
  <si>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</si>
  <si>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</si>
  <si>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</si>
  <si>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</si>
  <si>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</si>
  <si>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</si>
  <si>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</si>
  <si>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</si>
  <si>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</si>
  <si>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</si>
  <si>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</si>
  <si>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</si>
  <si>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</si>
  <si>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</si>
  <si>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</si>
  <si>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</si>
  <si>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</si>
  <si>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</si>
  <si>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</si>
  <si>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</si>
  <si>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</si>
  <si>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</si>
  <si>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</si>
  <si>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</si>
  <si>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</si>
  <si>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</si>
  <si>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</si>
  <si>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</si>
  <si>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</si>
  <si>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</si>
  <si>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</si>
  <si>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</si>
  <si>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</si>
  <si>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</si>
  <si>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</si>
  <si>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</si>
  <si>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</si>
  <si>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</si>
  <si>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</si>
  <si>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</si>
  <si>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</si>
  <si>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</si>
  <si>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</si>
  <si>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</si>
  <si>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</si>
  <si>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</si>
  <si>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</si>
  <si>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</si>
  <si>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</si>
  <si>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</si>
  <si>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</si>
  <si>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</si>
  <si>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</si>
  <si>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</si>
  <si>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</si>
  <si>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</si>
  <si>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</si>
  <si>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</si>
  <si>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</si>
  <si>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</si>
  <si>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</si>
  <si>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</si>
  <si>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</si>
  <si>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</si>
  <si>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</si>
  <si>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</si>
  <si>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</si>
  <si>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</si>
  <si>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</si>
  <si>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</si>
  <si>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</si>
  <si>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</si>
  <si>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</si>
  <si>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</si>
  <si>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</si>
  <si>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</si>
  <si>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</si>
  <si>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</si>
  <si>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</si>
  <si>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</si>
  <si>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</si>
  <si>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</si>
  <si>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</si>
  <si>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</si>
  <si>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</si>
  <si>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</si>
  <si>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</si>
  <si>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</si>
  <si>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</si>
  <si>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</si>
  <si>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</si>
  <si>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</si>
  <si>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</si>
  <si>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</si>
  <si>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</si>
  <si>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</si>
  <si>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</si>
  <si>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</si>
  <si>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</si>
  <si>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</si>
  <si>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</si>
  <si>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</si>
  <si>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</si>
  <si>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</si>
  <si>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</si>
  <si>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</si>
  <si>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</si>
  <si>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</si>
  <si>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</si>
  <si>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</si>
  <si>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</si>
  <si>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</si>
  <si>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</si>
  <si>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</si>
  <si>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</si>
  <si>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</si>
  <si>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</si>
  <si>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</si>
  <si>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</si>
  <si>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</si>
  <si>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</si>
  <si>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</si>
  <si>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</si>
  <si>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</si>
  <si>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</si>
  <si>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</si>
  <si>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</si>
  <si>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</si>
  <si>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</si>
  <si>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</si>
  <si>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</si>
  <si>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</si>
  <si>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</si>
  <si>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</si>
  <si>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</si>
  <si>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</si>
  <si>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</si>
  <si>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</si>
  <si>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</si>
  <si>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</si>
  <si>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</si>
  <si>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</si>
  <si>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</si>
  <si>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</si>
  <si>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</si>
  <si>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</si>
  <si>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</si>
  <si>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</si>
  <si>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</si>
  <si>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</si>
  <si>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</si>
  <si>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</si>
  <si>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</si>
  <si>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</si>
  <si>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</si>
  <si>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</si>
  <si>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</si>
  <si>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</si>
  <si>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</si>
  <si>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</si>
  <si>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</si>
  <si>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</si>
  <si>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</si>
  <si>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</si>
  <si>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</si>
  <si>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</si>
  <si>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</si>
  <si>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</si>
  <si>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</si>
  <si>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</si>
  <si>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</si>
  <si>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</si>
  <si>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</si>
  <si>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</si>
  <si>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</si>
  <si>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</si>
  <si>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</si>
  <si>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</si>
  <si>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</si>
  <si>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</si>
  <si>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</si>
  <si>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</si>
  <si>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</si>
  <si>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</si>
  <si>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</si>
  <si>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</si>
  <si>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</si>
  <si>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</si>
  <si>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</si>
  <si>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</si>
  <si>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</si>
  <si>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</si>
  <si>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</si>
  <si>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</si>
  <si>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</si>
  <si>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</si>
  <si>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</si>
  <si>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</si>
  <si>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</si>
  <si>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</si>
  <si>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</si>
  <si>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</si>
  <si>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</si>
  <si>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</si>
  <si>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</si>
  <si>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</si>
  <si>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</si>
  <si>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</si>
  <si>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</si>
  <si>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</si>
  <si>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</si>
  <si>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</si>
  <si>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</si>
  <si>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</si>
  <si>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</si>
  <si>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</si>
  <si>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</si>
  <si>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</si>
  <si>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</si>
  <si>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</si>
  <si>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</si>
  <si>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</si>
  <si>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</si>
  <si>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</si>
  <si>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</si>
  <si>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</si>
  <si>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</si>
  <si>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</si>
  <si>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</si>
  <si>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</si>
  <si>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</si>
  <si>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</si>
  <si>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</si>
  <si>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</si>
  <si>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</si>
  <si>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</si>
  <si>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</si>
  <si>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</si>
  <si>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</si>
  <si>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</si>
  <si>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</si>
  <si>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</si>
  <si>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</si>
  <si>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</si>
  <si>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</si>
  <si>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</si>
  <si>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</si>
  <si>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</si>
  <si>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</si>
  <si>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</si>
  <si>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</si>
  <si>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</si>
  <si>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</si>
  <si>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</si>
  <si>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</si>
  <si>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</si>
  <si>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</si>
  <si>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</si>
  <si>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</si>
  <si>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</si>
  <si>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</si>
  <si>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</si>
  <si>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</si>
  <si>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</si>
  <si>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</si>
  <si>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</si>
  <si>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</si>
  <si>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</si>
  <si>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</si>
  <si>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</si>
  <si>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</si>
  <si>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</si>
  <si>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</si>
  <si>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</si>
  <si>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Pilleth</t>
  </si>
  <si>
    <t xml:space="preserve">This zone supplies the small rural area surrounding Presteigne and extends into the adjacent catchment of the River Teme and serves Knighton. </t>
  </si>
  <si>
    <t>DYAA</t>
  </si>
  <si>
    <t>1 in 20</t>
  </si>
  <si>
    <t>1 in 40</t>
  </si>
  <si>
    <t>&gt;1:200</t>
  </si>
  <si>
    <t>Daily abstraction licence limit.</t>
  </si>
  <si>
    <t>n/a, all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</si>
</sst>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865856</xdr:colOff>
      <xdr:row>5</xdr:row>
      <xdr:rowOff>136596</xdr:rowOff>
    </xdr:from>
    <xdr:to>
      <xdr:col>4</xdr:col>
      <xdr:colOff>2852771</xdr:colOff>
      <xdr:row>14</xdr:row>
      <xdr:rowOff>731197</xdr:rowOff>
    </xdr:to>
    <xdr:pic>
      <xdr:nvPicPr>
        <xdr:cNvPr id="4" name="Picture 3">
          <a:extLst>
            <a:ext uri="{FF2B5EF4-FFF2-40B4-BE49-F238E27FC236}">
              <a16:creationId xmlns:a16="http://schemas.microsoft.com/office/drawing/2014/main" id="{2968127A-7D2F-4898-9A14-F0CF599528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8912" y="1547707"/>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7" t="s">
        <v>308</v>
      </c>
      <c r="C1" s="117"/>
      <c r="D1" s="117"/>
      <c r="E1" s="117"/>
      <c r="F1" s="117"/>
    </row>
    <row r="2" spans="2:27" ht="14.5" thickBot="1" x14ac:dyDescent="0.35"/>
    <row r="3" spans="2:27" ht="16.5" thickBot="1" x14ac:dyDescent="0.35">
      <c r="B3" s="122" t="s">
        <v>3</v>
      </c>
      <c r="C3" s="123"/>
      <c r="D3" s="139" t="str">
        <f>'Cover sheet'!C5</f>
        <v>DCWW</v>
      </c>
      <c r="E3" s="140"/>
      <c r="F3" s="141"/>
    </row>
    <row r="4" spans="2:27" ht="16.5" thickBot="1" x14ac:dyDescent="0.35">
      <c r="B4" s="122" t="s">
        <v>5</v>
      </c>
      <c r="C4" s="123"/>
      <c r="D4" s="139" t="str">
        <f>'Cover sheet'!C6</f>
        <v>Pilleth</v>
      </c>
      <c r="E4" s="140"/>
      <c r="F4" s="141"/>
    </row>
    <row r="5" spans="2:27" ht="16" thickBot="1" x14ac:dyDescent="0.35">
      <c r="C5" s="44"/>
      <c r="D5" s="45"/>
    </row>
    <row r="6" spans="2:2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8"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8"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8"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8"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8"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8"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8"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8"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8"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8"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8"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8"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8"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8"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8"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8"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8"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5" t="s">
        <v>369</v>
      </c>
      <c r="C36" s="136"/>
      <c r="D36" s="136"/>
      <c r="E36" s="136"/>
      <c r="F36" s="136"/>
      <c r="G36" s="136"/>
      <c r="H36" s="136"/>
      <c r="I36" s="137"/>
    </row>
    <row r="37" spans="2:9" x14ac:dyDescent="0.3"/>
    <row r="38" spans="2:9" s="6" customFormat="1" ht="13.5" x14ac:dyDescent="0.25">
      <c r="B38" s="56" t="s">
        <v>21</v>
      </c>
      <c r="C38" s="138" t="s">
        <v>59</v>
      </c>
      <c r="D38" s="138"/>
      <c r="E38" s="138"/>
      <c r="F38" s="138"/>
      <c r="G38" s="138"/>
      <c r="H38" s="138"/>
      <c r="I38" s="138"/>
    </row>
    <row r="39" spans="2:9" s="6" customFormat="1" ht="42" customHeight="1" x14ac:dyDescent="0.25">
      <c r="B39" s="57">
        <v>1</v>
      </c>
      <c r="C39" s="131" t="s">
        <v>370</v>
      </c>
      <c r="D39" s="118"/>
      <c r="E39" s="118"/>
      <c r="F39" s="118"/>
      <c r="G39" s="118"/>
      <c r="H39" s="118"/>
      <c r="I39" s="118"/>
    </row>
    <row r="40" spans="2:9" s="6" customFormat="1" ht="25.5" customHeight="1" x14ac:dyDescent="0.25">
      <c r="B40" s="57">
        <v>2</v>
      </c>
      <c r="C40" s="131" t="s">
        <v>371</v>
      </c>
      <c r="D40" s="118"/>
      <c r="E40" s="118"/>
      <c r="F40" s="118"/>
      <c r="G40" s="118"/>
      <c r="H40" s="118"/>
      <c r="I40" s="118"/>
    </row>
    <row r="41" spans="2:9" s="6" customFormat="1" ht="27" customHeight="1" x14ac:dyDescent="0.25">
      <c r="B41" s="57">
        <v>3</v>
      </c>
      <c r="C41" s="131" t="s">
        <v>372</v>
      </c>
      <c r="D41" s="118"/>
      <c r="E41" s="118"/>
      <c r="F41" s="118"/>
      <c r="G41" s="118"/>
      <c r="H41" s="118"/>
      <c r="I41" s="118"/>
    </row>
    <row r="42" spans="2:9" s="6" customFormat="1" ht="40.5" customHeight="1" x14ac:dyDescent="0.25">
      <c r="B42" s="57">
        <v>4</v>
      </c>
      <c r="C42" s="131" t="s">
        <v>373</v>
      </c>
      <c r="D42" s="118"/>
      <c r="E42" s="118"/>
      <c r="F42" s="118"/>
      <c r="G42" s="118"/>
      <c r="H42" s="118"/>
      <c r="I42" s="118"/>
    </row>
    <row r="43" spans="2:9" s="6" customFormat="1" ht="40.5" customHeight="1" x14ac:dyDescent="0.25">
      <c r="B43" s="57">
        <v>5</v>
      </c>
      <c r="C43" s="131" t="s">
        <v>374</v>
      </c>
      <c r="D43" s="118"/>
      <c r="E43" s="118"/>
      <c r="F43" s="118"/>
      <c r="G43" s="118"/>
      <c r="H43" s="118"/>
      <c r="I43" s="118"/>
    </row>
    <row r="44" spans="2:9" s="6" customFormat="1" ht="50.65" customHeight="1" x14ac:dyDescent="0.25">
      <c r="B44" s="57">
        <v>6</v>
      </c>
      <c r="C44" s="131" t="s">
        <v>375</v>
      </c>
      <c r="D44" s="118"/>
      <c r="E44" s="118"/>
      <c r="F44" s="118"/>
      <c r="G44" s="118"/>
      <c r="H44" s="118"/>
      <c r="I44" s="118"/>
    </row>
    <row r="45" spans="2:9" s="6" customFormat="1" ht="27.4" customHeight="1" x14ac:dyDescent="0.25">
      <c r="B45" s="57">
        <v>7</v>
      </c>
      <c r="C45" s="131" t="s">
        <v>376</v>
      </c>
      <c r="D45" s="118"/>
      <c r="E45" s="118"/>
      <c r="F45" s="118"/>
      <c r="G45" s="118"/>
      <c r="H45" s="118"/>
      <c r="I45" s="118"/>
    </row>
    <row r="46" spans="2:9" s="6" customFormat="1" ht="37.15" customHeight="1" x14ac:dyDescent="0.25">
      <c r="B46" s="57">
        <v>8</v>
      </c>
      <c r="C46" s="131" t="s">
        <v>377</v>
      </c>
      <c r="D46" s="118"/>
      <c r="E46" s="118"/>
      <c r="F46" s="118"/>
      <c r="G46" s="118"/>
      <c r="H46" s="118"/>
      <c r="I46" s="118"/>
    </row>
    <row r="47" spans="2:9" s="6" customFormat="1" ht="31.5" customHeight="1" x14ac:dyDescent="0.25">
      <c r="B47" s="57">
        <v>9</v>
      </c>
      <c r="C47" s="131" t="s">
        <v>378</v>
      </c>
      <c r="D47" s="118"/>
      <c r="E47" s="118"/>
      <c r="F47" s="118"/>
      <c r="G47" s="118"/>
      <c r="H47" s="118"/>
      <c r="I47" s="118"/>
    </row>
    <row r="48" spans="2:9" s="6" customFormat="1" ht="28.9" customHeight="1" x14ac:dyDescent="0.25">
      <c r="B48" s="57">
        <v>10</v>
      </c>
      <c r="C48" s="131" t="s">
        <v>379</v>
      </c>
      <c r="D48" s="118"/>
      <c r="E48" s="118"/>
      <c r="F48" s="118"/>
      <c r="G48" s="118"/>
      <c r="H48" s="118"/>
      <c r="I48" s="118"/>
    </row>
    <row r="49" spans="2:9" s="6" customFormat="1" ht="33" customHeight="1" x14ac:dyDescent="0.25">
      <c r="B49" s="57">
        <v>11</v>
      </c>
      <c r="C49" s="131" t="s">
        <v>380</v>
      </c>
      <c r="D49" s="118"/>
      <c r="E49" s="118"/>
      <c r="F49" s="118"/>
      <c r="G49" s="118"/>
      <c r="H49" s="118"/>
      <c r="I49" s="118"/>
    </row>
    <row r="50" spans="2:9" s="6" customFormat="1" ht="59.65" customHeight="1" x14ac:dyDescent="0.25">
      <c r="B50" s="57">
        <v>12</v>
      </c>
      <c r="C50" s="131" t="s">
        <v>381</v>
      </c>
      <c r="D50" s="118"/>
      <c r="E50" s="118"/>
      <c r="F50" s="118"/>
      <c r="G50" s="118"/>
      <c r="H50" s="118"/>
      <c r="I50" s="118"/>
    </row>
    <row r="51" spans="2:9" s="6" customFormat="1" ht="25.5" customHeight="1" x14ac:dyDescent="0.25">
      <c r="B51" s="57">
        <v>13</v>
      </c>
      <c r="C51" s="131" t="s">
        <v>382</v>
      </c>
      <c r="D51" s="118"/>
      <c r="E51" s="118"/>
      <c r="F51" s="118"/>
      <c r="G51" s="118"/>
      <c r="H51" s="118"/>
      <c r="I51" s="118"/>
    </row>
    <row r="52" spans="2:9" s="6" customFormat="1" ht="25.9" customHeight="1" x14ac:dyDescent="0.25">
      <c r="B52" s="57">
        <v>14</v>
      </c>
      <c r="C52" s="131" t="s">
        <v>383</v>
      </c>
      <c r="D52" s="118"/>
      <c r="E52" s="118"/>
      <c r="F52" s="118"/>
      <c r="G52" s="118"/>
      <c r="H52" s="118"/>
      <c r="I52" s="118"/>
    </row>
    <row r="53" spans="2:9" s="6" customFormat="1" ht="22.9" customHeight="1" x14ac:dyDescent="0.25">
      <c r="B53" s="57">
        <v>15</v>
      </c>
      <c r="C53" s="131" t="s">
        <v>384</v>
      </c>
      <c r="D53" s="118"/>
      <c r="E53" s="118"/>
      <c r="F53" s="118"/>
      <c r="G53" s="118"/>
      <c r="H53" s="118"/>
      <c r="I53" s="118"/>
    </row>
    <row r="54" spans="2:9" s="6" customFormat="1" ht="28.9" customHeight="1" x14ac:dyDescent="0.25">
      <c r="B54" s="57">
        <v>16</v>
      </c>
      <c r="C54" s="131" t="s">
        <v>385</v>
      </c>
      <c r="D54" s="118"/>
      <c r="E54" s="118"/>
      <c r="F54" s="118"/>
      <c r="G54" s="118"/>
      <c r="H54" s="118"/>
      <c r="I54" s="118"/>
    </row>
    <row r="55" spans="2:9" s="6" customFormat="1" ht="41.65" customHeight="1" x14ac:dyDescent="0.25">
      <c r="B55" s="57">
        <v>17</v>
      </c>
      <c r="C55" s="131" t="s">
        <v>386</v>
      </c>
      <c r="D55" s="118"/>
      <c r="E55" s="118"/>
      <c r="F55" s="118"/>
      <c r="G55" s="118"/>
      <c r="H55" s="118"/>
      <c r="I55" s="118"/>
    </row>
    <row r="56" spans="2:9" s="6" customFormat="1" ht="58.5" customHeight="1" x14ac:dyDescent="0.25">
      <c r="B56" s="57">
        <v>18</v>
      </c>
      <c r="C56" s="131" t="s">
        <v>387</v>
      </c>
      <c r="D56" s="118"/>
      <c r="E56" s="118"/>
      <c r="F56" s="118"/>
      <c r="G56" s="118"/>
      <c r="H56" s="118"/>
      <c r="I56" s="118"/>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7" t="s">
        <v>14</v>
      </c>
      <c r="C1" s="117"/>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2" t="s">
        <v>3</v>
      </c>
      <c r="C3" s="123"/>
      <c r="D3" s="124" t="str">
        <f>'Cover sheet'!C5</f>
        <v>DCWW</v>
      </c>
      <c r="E3" s="124"/>
      <c r="F3" s="124"/>
      <c r="G3" s="76"/>
      <c r="H3" s="28"/>
    </row>
    <row r="4" spans="2:9" s="27" customFormat="1" ht="19.149999999999999" customHeight="1" thickBot="1" x14ac:dyDescent="0.35">
      <c r="B4" s="122" t="s">
        <v>5</v>
      </c>
      <c r="C4" s="123"/>
      <c r="D4" s="124" t="str">
        <f>'Cover sheet'!C6</f>
        <v>Pilleth</v>
      </c>
      <c r="E4" s="124"/>
      <c r="F4" s="124"/>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5" t="s">
        <v>26</v>
      </c>
      <c r="I6" s="126"/>
    </row>
    <row r="7" spans="2:9" ht="40.15" customHeight="1" x14ac:dyDescent="0.3">
      <c r="B7" s="30">
        <v>1</v>
      </c>
      <c r="C7" s="51" t="s">
        <v>27</v>
      </c>
      <c r="D7" s="51" t="s">
        <v>28</v>
      </c>
      <c r="E7" s="69" t="s">
        <v>29</v>
      </c>
      <c r="F7" s="30" t="s">
        <v>28</v>
      </c>
      <c r="G7" s="71"/>
      <c r="H7" s="103"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1</v>
      </c>
    </row>
    <row r="9" spans="2:9" ht="40.15" customHeight="1" x14ac:dyDescent="0.3">
      <c r="B9" s="30">
        <v>3</v>
      </c>
      <c r="C9" s="51" t="s">
        <v>32</v>
      </c>
      <c r="D9" s="51" t="s">
        <v>28</v>
      </c>
      <c r="E9" s="69" t="s">
        <v>33</v>
      </c>
      <c r="F9" s="30">
        <v>0</v>
      </c>
      <c r="G9" s="71"/>
      <c r="H9" s="104">
        <v>1</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0</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398</v>
      </c>
    </row>
    <row r="14" spans="2:9" ht="40.15" customHeight="1" x14ac:dyDescent="0.3">
      <c r="B14" s="30">
        <v>8</v>
      </c>
      <c r="C14" s="51" t="s">
        <v>38</v>
      </c>
      <c r="D14" s="51" t="s">
        <v>28</v>
      </c>
      <c r="E14" s="69" t="s">
        <v>39</v>
      </c>
      <c r="F14" s="30">
        <v>0</v>
      </c>
      <c r="G14" s="71"/>
      <c r="H14" s="103" t="s">
        <v>399</v>
      </c>
    </row>
    <row r="15" spans="2:9" ht="40.15" customHeight="1" x14ac:dyDescent="0.3">
      <c r="B15" s="30">
        <v>9</v>
      </c>
      <c r="C15" s="51" t="s">
        <v>40</v>
      </c>
      <c r="D15" s="52" t="s">
        <v>28</v>
      </c>
      <c r="E15" s="69" t="s">
        <v>39</v>
      </c>
      <c r="F15" s="30">
        <v>0</v>
      </c>
      <c r="G15" s="71"/>
      <c r="H15" s="103" t="s">
        <v>400</v>
      </c>
    </row>
    <row r="16" spans="2:9" ht="40.15" customHeight="1" x14ac:dyDescent="0.3">
      <c r="B16" s="30">
        <v>10</v>
      </c>
      <c r="C16" s="51" t="s">
        <v>41</v>
      </c>
      <c r="D16" s="52" t="s">
        <v>28</v>
      </c>
      <c r="E16" s="84" t="s">
        <v>39</v>
      </c>
      <c r="F16" s="30">
        <v>0</v>
      </c>
      <c r="G16" s="71"/>
      <c r="H16" s="103" t="s">
        <v>401</v>
      </c>
    </row>
    <row r="17" spans="2:8" ht="40.15" customHeight="1" x14ac:dyDescent="0.3">
      <c r="B17" s="30">
        <v>11</v>
      </c>
      <c r="C17" s="51" t="s">
        <v>42</v>
      </c>
      <c r="D17" s="52" t="s">
        <v>28</v>
      </c>
      <c r="E17" s="84" t="s">
        <v>43</v>
      </c>
      <c r="F17" s="30" t="s">
        <v>28</v>
      </c>
      <c r="G17" s="71"/>
      <c r="H17" s="103" t="s">
        <v>402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390</v>
      </c>
    </row>
    <row r="20" spans="2:8" ht="40.15" customHeight="1" x14ac:dyDescent="0.3">
      <c r="B20" s="30">
        <v>14</v>
      </c>
      <c r="C20" s="51" t="s">
        <v>49</v>
      </c>
      <c r="D20" s="52" t="s">
        <v>28</v>
      </c>
      <c r="E20" s="84" t="s">
        <v>50</v>
      </c>
      <c r="F20" s="30" t="s">
        <v>51</v>
      </c>
      <c r="G20" s="71"/>
      <c r="H20" s="115" t="s">
        <v>390</v>
      </c>
    </row>
    <row r="21" spans="2:8" ht="40.15" customHeight="1" x14ac:dyDescent="0.3">
      <c r="B21" s="30">
        <v>15</v>
      </c>
      <c r="C21" s="51" t="s">
        <v>52</v>
      </c>
      <c r="D21" s="51" t="s">
        <v>28</v>
      </c>
      <c r="E21" s="84" t="s">
        <v>43</v>
      </c>
      <c r="F21" s="30" t="s">
        <v>28</v>
      </c>
      <c r="G21" s="71"/>
      <c r="H21" s="115" t="s">
        <v>390</v>
      </c>
    </row>
    <row r="22" spans="2:8" ht="40.15" customHeight="1" x14ac:dyDescent="0.3">
      <c r="B22" s="30">
        <v>16</v>
      </c>
      <c r="C22" s="51" t="s">
        <v>53</v>
      </c>
      <c r="D22" s="51" t="s">
        <v>28</v>
      </c>
      <c r="E22" s="84" t="s">
        <v>43</v>
      </c>
      <c r="F22" s="30" t="s">
        <v>28</v>
      </c>
      <c r="G22" s="71"/>
      <c r="H22" s="103" t="s">
        <v>403</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27" t="s">
        <v>57</v>
      </c>
      <c r="C33" s="128"/>
      <c r="D33" s="128"/>
      <c r="E33" s="128"/>
      <c r="F33" s="129"/>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0" t="s">
        <v>59</v>
      </c>
      <c r="D35" s="130"/>
      <c r="E35" s="130"/>
      <c r="F35" s="130"/>
      <c r="G35" s="79"/>
      <c r="H35" s="62"/>
      <c r="I35" s="62"/>
      <c r="J35" s="62"/>
      <c r="K35" s="62"/>
    </row>
    <row r="36" spans="1:11" s="64" customFormat="1" ht="73.150000000000006" customHeight="1" x14ac:dyDescent="0.25">
      <c r="A36" s="6"/>
      <c r="B36" s="57">
        <v>1</v>
      </c>
      <c r="C36" s="119" t="s">
        <v>60</v>
      </c>
      <c r="D36" s="120"/>
      <c r="E36" s="120"/>
      <c r="F36" s="121"/>
      <c r="G36" s="80"/>
      <c r="H36" s="63"/>
      <c r="I36" s="63"/>
      <c r="J36" s="63"/>
    </row>
    <row r="37" spans="1:11" s="64" customFormat="1" ht="57" customHeight="1" x14ac:dyDescent="0.25">
      <c r="A37" s="6"/>
      <c r="B37" s="57">
        <v>2</v>
      </c>
      <c r="C37" s="131" t="s">
        <v>61</v>
      </c>
      <c r="D37" s="131"/>
      <c r="E37" s="131"/>
      <c r="F37" s="131"/>
      <c r="G37" s="80"/>
    </row>
    <row r="38" spans="1:11" s="64" customFormat="1" ht="40.15" customHeight="1" x14ac:dyDescent="0.25">
      <c r="A38" s="6"/>
      <c r="B38" s="57">
        <v>3</v>
      </c>
      <c r="C38" s="131" t="s">
        <v>62</v>
      </c>
      <c r="D38" s="131"/>
      <c r="E38" s="131"/>
      <c r="F38" s="131"/>
      <c r="G38" s="80"/>
    </row>
    <row r="39" spans="1:11" s="64" customFormat="1" ht="40.15" customHeight="1" x14ac:dyDescent="0.25">
      <c r="A39" s="6"/>
      <c r="B39" s="57">
        <v>4</v>
      </c>
      <c r="C39" s="131" t="s">
        <v>63</v>
      </c>
      <c r="D39" s="131"/>
      <c r="E39" s="131"/>
      <c r="F39" s="131"/>
      <c r="G39" s="80"/>
    </row>
    <row r="40" spans="1:11" s="64" customFormat="1" ht="40.15" customHeight="1" x14ac:dyDescent="0.25">
      <c r="A40" s="6"/>
      <c r="B40" s="57">
        <v>5</v>
      </c>
      <c r="C40" s="131" t="s">
        <v>64</v>
      </c>
      <c r="D40" s="131"/>
      <c r="E40" s="131"/>
      <c r="F40" s="131"/>
      <c r="G40" s="80"/>
    </row>
    <row r="41" spans="1:11" s="64" customFormat="1" ht="40.15" customHeight="1" x14ac:dyDescent="0.25">
      <c r="A41" s="6"/>
      <c r="B41" s="57">
        <v>6</v>
      </c>
      <c r="C41" s="131" t="s">
        <v>65</v>
      </c>
      <c r="D41" s="131"/>
      <c r="E41" s="131"/>
      <c r="F41" s="131"/>
      <c r="G41" s="80"/>
    </row>
    <row r="42" spans="1:11" s="64" customFormat="1" ht="60" customHeight="1" x14ac:dyDescent="0.25">
      <c r="A42" s="6"/>
      <c r="B42" s="57">
        <v>7</v>
      </c>
      <c r="C42" s="131" t="s">
        <v>66</v>
      </c>
      <c r="D42" s="131"/>
      <c r="E42" s="131"/>
      <c r="F42" s="131"/>
      <c r="G42" s="80"/>
    </row>
    <row r="43" spans="1:11" s="64" customFormat="1" ht="66" customHeight="1" x14ac:dyDescent="0.25">
      <c r="A43" s="6"/>
      <c r="B43" s="57">
        <v>8</v>
      </c>
      <c r="C43" s="131" t="s">
        <v>67</v>
      </c>
      <c r="D43" s="131"/>
      <c r="E43" s="131"/>
      <c r="F43" s="131"/>
      <c r="G43" s="80"/>
    </row>
    <row r="44" spans="1:11" s="64" customFormat="1" ht="49.5" customHeight="1" x14ac:dyDescent="0.25">
      <c r="A44" s="6"/>
      <c r="B44" s="57">
        <v>9</v>
      </c>
      <c r="C44" s="131" t="s">
        <v>68</v>
      </c>
      <c r="D44" s="131"/>
      <c r="E44" s="131"/>
      <c r="F44" s="131"/>
      <c r="G44" s="80"/>
    </row>
    <row r="45" spans="1:11" s="64" customFormat="1" ht="47.65" customHeight="1" x14ac:dyDescent="0.25">
      <c r="A45" s="6"/>
      <c r="B45" s="57">
        <v>10</v>
      </c>
      <c r="C45" s="118" t="s">
        <v>69</v>
      </c>
      <c r="D45" s="118"/>
      <c r="E45" s="118"/>
      <c r="F45" s="118"/>
      <c r="G45" s="81"/>
    </row>
    <row r="46" spans="1:11" s="64" customFormat="1" ht="77.650000000000006" customHeight="1" x14ac:dyDescent="0.25">
      <c r="A46" s="6"/>
      <c r="B46" s="57">
        <v>11</v>
      </c>
      <c r="C46" s="118" t="s">
        <v>70</v>
      </c>
      <c r="D46" s="118"/>
      <c r="E46" s="118"/>
      <c r="F46" s="118"/>
      <c r="G46" s="81"/>
    </row>
    <row r="47" spans="1:11" s="64" customFormat="1" ht="40.15" customHeight="1" x14ac:dyDescent="0.25">
      <c r="A47" s="6"/>
      <c r="B47" s="57">
        <v>12</v>
      </c>
      <c r="C47" s="118" t="s">
        <v>71</v>
      </c>
      <c r="D47" s="118"/>
      <c r="E47" s="118"/>
      <c r="F47" s="118"/>
      <c r="G47" s="81"/>
    </row>
    <row r="48" spans="1:11" s="64" customFormat="1" ht="40.15" customHeight="1" x14ac:dyDescent="0.25">
      <c r="A48" s="6"/>
      <c r="B48" s="57">
        <v>13</v>
      </c>
      <c r="C48" s="118" t="s">
        <v>72</v>
      </c>
      <c r="D48" s="118"/>
      <c r="E48" s="118"/>
      <c r="F48" s="118"/>
      <c r="G48" s="81"/>
    </row>
    <row r="49" spans="1:7" s="64" customFormat="1" ht="47.65" customHeight="1" x14ac:dyDescent="0.25">
      <c r="A49" s="6"/>
      <c r="B49" s="57">
        <v>14</v>
      </c>
      <c r="C49" s="118" t="s">
        <v>73</v>
      </c>
      <c r="D49" s="118"/>
      <c r="E49" s="118"/>
      <c r="F49" s="118"/>
      <c r="G49" s="81"/>
    </row>
    <row r="50" spans="1:7" s="64" customFormat="1" ht="91.15" customHeight="1" x14ac:dyDescent="0.25">
      <c r="A50" s="6"/>
      <c r="B50" s="57">
        <v>15</v>
      </c>
      <c r="C50" s="118" t="s">
        <v>74</v>
      </c>
      <c r="D50" s="118"/>
      <c r="E50" s="118"/>
      <c r="F50" s="118"/>
      <c r="G50" s="81"/>
    </row>
    <row r="51" spans="1:7" s="64" customFormat="1" ht="149.65" customHeight="1" x14ac:dyDescent="0.25">
      <c r="A51" s="6"/>
      <c r="B51" s="57">
        <v>16</v>
      </c>
      <c r="C51" s="118" t="s">
        <v>75</v>
      </c>
      <c r="D51" s="118"/>
      <c r="E51" s="118"/>
      <c r="F51" s="118"/>
      <c r="G51" s="81"/>
    </row>
    <row r="52" spans="1:7" x14ac:dyDescent="0.3"/>
    <row r="53" spans="1:7" x14ac:dyDescent="0.3">
      <c r="B53" s="127" t="s">
        <v>76</v>
      </c>
      <c r="C53" s="128"/>
      <c r="D53" s="128"/>
      <c r="E53" s="128"/>
      <c r="F53" s="129"/>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2" t="s">
        <v>3</v>
      </c>
      <c r="C3" s="142"/>
      <c r="D3" s="139" t="str">
        <f>'Cover sheet'!C5</f>
        <v>DCWW</v>
      </c>
      <c r="E3" s="140"/>
      <c r="F3" s="141"/>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2" t="s">
        <v>5</v>
      </c>
      <c r="C4" s="142"/>
      <c r="D4" s="139" t="str">
        <f>'Cover sheet'!C6</f>
        <v>Pilleth</v>
      </c>
      <c r="E4" s="140"/>
      <c r="F4" s="141"/>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2.3119999999999998</v>
      </c>
      <c r="I7" s="108">
        <v>2.3119999999999998</v>
      </c>
      <c r="J7" s="108">
        <v>2.3119999999999998</v>
      </c>
      <c r="K7" s="108">
        <v>2.3119999999999998</v>
      </c>
      <c r="L7" s="108">
        <v>2.3119999999999998</v>
      </c>
      <c r="M7" s="108">
        <v>2.3119999999999998</v>
      </c>
      <c r="N7" s="108">
        <v>2.3119999999999998</v>
      </c>
      <c r="O7" s="108">
        <v>2.3119999999999998</v>
      </c>
      <c r="P7" s="108">
        <v>2.3119999999999998</v>
      </c>
      <c r="Q7" s="108">
        <v>2.3119999999999998</v>
      </c>
      <c r="R7" s="108">
        <v>2.3119999999999998</v>
      </c>
      <c r="S7" s="108">
        <v>2.3119999999999998</v>
      </c>
      <c r="T7" s="108">
        <v>2.3119999999999998</v>
      </c>
      <c r="U7" s="108">
        <v>2.3119999999999998</v>
      </c>
      <c r="V7" s="108">
        <v>2.3119999999999998</v>
      </c>
      <c r="W7" s="108">
        <v>2.3119999999999998</v>
      </c>
      <c r="X7" s="108">
        <v>2.3119999999999998</v>
      </c>
      <c r="Y7" s="108">
        <v>2.3119999999999998</v>
      </c>
      <c r="Z7" s="108">
        <v>2.3119999999999998</v>
      </c>
      <c r="AA7" s="108">
        <v>2.3119999999999998</v>
      </c>
      <c r="AB7" s="108">
        <v>2.3119999999999998</v>
      </c>
      <c r="AC7" s="108">
        <v>2.3119999999999998</v>
      </c>
      <c r="AD7" s="108">
        <v>2.3119999999999998</v>
      </c>
      <c r="AE7" s="108">
        <v>2.3119999999999998</v>
      </c>
      <c r="AF7" s="108">
        <v>2.3119999999999998</v>
      </c>
      <c r="AG7" s="108">
        <v>2.3119999999999998</v>
      </c>
      <c r="AH7" s="108">
        <v>2.3119999999999998</v>
      </c>
      <c r="AI7" s="108">
        <v>2.3119999999999998</v>
      </c>
      <c r="AJ7" s="108">
        <v>2.3119999999999998</v>
      </c>
      <c r="AK7" s="108">
        <v>2.3119999999999998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1.2618898978433598E-2</v>
      </c>
      <c r="I11" s="108">
        <v>1.0542327410693574E-2</v>
      </c>
      <c r="J11" s="108">
        <v>1.4607974999999999E-2</v>
      </c>
      <c r="K11" s="108">
        <v>1.4607974999999999E-2</v>
      </c>
      <c r="L11" s="108">
        <v>1.4607974999999999E-2</v>
      </c>
      <c r="M11" s="108">
        <v>1.4607974999999999E-2</v>
      </c>
      <c r="N11" s="108">
        <v>1.4607974999999999E-2</v>
      </c>
      <c r="O11" s="108">
        <v>1.4607974999999999E-2</v>
      </c>
      <c r="P11" s="108">
        <v>1.4607974999999999E-2</v>
      </c>
      <c r="Q11" s="108">
        <v>1.4607974999999999E-2</v>
      </c>
      <c r="R11" s="108">
        <v>1.4607974999999999E-2</v>
      </c>
      <c r="S11" s="108">
        <v>1.4607974999999999E-2</v>
      </c>
      <c r="T11" s="108">
        <v>1.4607974999999999E-2</v>
      </c>
      <c r="U11" s="108">
        <v>1.4607974999999999E-2</v>
      </c>
      <c r="V11" s="108">
        <v>1.4607974999999999E-2</v>
      </c>
      <c r="W11" s="108">
        <v>1.4607974999999999E-2</v>
      </c>
      <c r="X11" s="108">
        <v>1.4607974999999999E-2</v>
      </c>
      <c r="Y11" s="108">
        <v>1.4607974999999999E-2</v>
      </c>
      <c r="Z11" s="108">
        <v>1.4607974999999999E-2</v>
      </c>
      <c r="AA11" s="108">
        <v>1.4607974999999999E-2</v>
      </c>
      <c r="AB11" s="108">
        <v>1.4607974999999999E-2</v>
      </c>
      <c r="AC11" s="108">
        <v>1.4607974999999999E-2</v>
      </c>
      <c r="AD11" s="108">
        <v>1.4607974999999999E-2</v>
      </c>
      <c r="AE11" s="108">
        <v>1.4607974999999999E-2</v>
      </c>
      <c r="AF11" s="108">
        <v>1.4607974999999999E-2</v>
      </c>
      <c r="AG11" s="108">
        <v>1.4607974999999999E-2</v>
      </c>
      <c r="AH11" s="108">
        <v>1.4607974999999999E-2</v>
      </c>
      <c r="AI11" s="108">
        <v>1.4607974999999999E-2</v>
      </c>
      <c r="AJ11" s="108">
        <v>1.4607974999999999E-2</v>
      </c>
      <c r="AK11" s="108">
        <v>1.4607974999999999E-2</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7.6883532283356301E-3</v>
      </c>
      <c r="I12" s="108">
        <v>3.3412342933926776E-3</v>
      </c>
      <c r="J12" s="108">
        <v>1.4457806934703882E-2</v>
      </c>
      <c r="K12" s="108">
        <v>1.4457806934703882E-2</v>
      </c>
      <c r="L12" s="108">
        <v>1.4457806934703882E-2</v>
      </c>
      <c r="M12" s="108">
        <v>1.4457806934703882E-2</v>
      </c>
      <c r="N12" s="108">
        <v>1.4457806934703882E-2</v>
      </c>
      <c r="O12" s="108">
        <v>1.4457806934703882E-2</v>
      </c>
      <c r="P12" s="108">
        <v>1.4457806934703882E-2</v>
      </c>
      <c r="Q12" s="108">
        <v>1.4457806934703882E-2</v>
      </c>
      <c r="R12" s="108">
        <v>1.4457806934703882E-2</v>
      </c>
      <c r="S12" s="108">
        <v>1.4457806934703882E-2</v>
      </c>
      <c r="T12" s="108">
        <v>1.4457806934703882E-2</v>
      </c>
      <c r="U12" s="108">
        <v>1.4457806934703882E-2</v>
      </c>
      <c r="V12" s="108">
        <v>1.4457806934703882E-2</v>
      </c>
      <c r="W12" s="108">
        <v>1.4457806934703882E-2</v>
      </c>
      <c r="X12" s="108">
        <v>1.4457806934703882E-2</v>
      </c>
      <c r="Y12" s="108">
        <v>1.4457806934703882E-2</v>
      </c>
      <c r="Z12" s="108">
        <v>1.4457806934703882E-2</v>
      </c>
      <c r="AA12" s="108">
        <v>1.4457806934703882E-2</v>
      </c>
      <c r="AB12" s="108">
        <v>1.4457806934703882E-2</v>
      </c>
      <c r="AC12" s="108">
        <v>1.4457806934703882E-2</v>
      </c>
      <c r="AD12" s="108">
        <v>1.4457806934703882E-2</v>
      </c>
      <c r="AE12" s="108">
        <v>1.4457806934703882E-2</v>
      </c>
      <c r="AF12" s="108">
        <v>1.4457806934703882E-2</v>
      </c>
      <c r="AG12" s="108">
        <v>1.4457806934703882E-2</v>
      </c>
      <c r="AH12" s="108">
        <v>1.4457806934703882E-2</v>
      </c>
      <c r="AI12" s="108">
        <v>1.4457806934703882E-2</v>
      </c>
      <c r="AJ12" s="108">
        <v>1.4457806934703882E-2</v>
      </c>
      <c r="AK12" s="108">
        <v>1.4457806934703882E-2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5" t="s">
        <v>187</v>
      </c>
      <c r="C24" s="136"/>
      <c r="D24" s="136"/>
      <c r="E24" s="136"/>
      <c r="F24" s="136"/>
      <c r="G24" s="136"/>
      <c r="H24" s="136"/>
      <c r="I24" s="137"/>
    </row>
    <row r="25" spans="2:9" x14ac:dyDescent="0.3"/>
    <row r="26" spans="2:9" s="6" customFormat="1" ht="13.5" x14ac:dyDescent="0.25">
      <c r="B26" s="56" t="s">
        <v>21</v>
      </c>
      <c r="C26" s="138" t="s">
        <v>59</v>
      </c>
      <c r="D26" s="138"/>
      <c r="E26" s="138"/>
      <c r="F26" s="138"/>
      <c r="G26" s="138"/>
      <c r="H26" s="138"/>
      <c r="I26" s="138"/>
    </row>
    <row r="27" spans="2:9" s="6" customFormat="1" ht="76.150000000000006" customHeight="1" x14ac:dyDescent="0.25">
      <c r="B27" s="57">
        <v>1</v>
      </c>
      <c r="C27" s="132" t="s">
        <v>188</v>
      </c>
      <c r="D27" s="133"/>
      <c r="E27" s="133"/>
      <c r="F27" s="133"/>
      <c r="G27" s="133"/>
      <c r="H27" s="133"/>
      <c r="I27" s="133"/>
    </row>
    <row r="28" spans="2:9" s="6" customFormat="1" ht="55.9" customHeight="1" x14ac:dyDescent="0.25">
      <c r="B28" s="57">
        <f>B27+1</f>
        <v>2</v>
      </c>
      <c r="C28" s="132" t="s">
        <v>189</v>
      </c>
      <c r="D28" s="133"/>
      <c r="E28" s="133"/>
      <c r="F28" s="133"/>
      <c r="G28" s="133"/>
      <c r="H28" s="133"/>
      <c r="I28" s="133"/>
    </row>
    <row r="29" spans="2:9" s="6" customFormat="1" ht="58.15" customHeight="1" x14ac:dyDescent="0.25">
      <c r="B29" s="57">
        <f t="shared" ref="B29:B32" si="1">B28+1</f>
        <v>3</v>
      </c>
      <c r="C29" s="132" t="s">
        <v>190</v>
      </c>
      <c r="D29" s="133"/>
      <c r="E29" s="133"/>
      <c r="F29" s="133"/>
      <c r="G29" s="133"/>
      <c r="H29" s="133"/>
      <c r="I29" s="133"/>
    </row>
    <row r="30" spans="2:9" s="6" customFormat="1" ht="41.65" customHeight="1" x14ac:dyDescent="0.25">
      <c r="B30" s="57">
        <f t="shared" si="1"/>
        <v>4</v>
      </c>
      <c r="C30" s="132" t="s">
        <v>191</v>
      </c>
      <c r="D30" s="133"/>
      <c r="E30" s="133"/>
      <c r="F30" s="133"/>
      <c r="G30" s="133"/>
      <c r="H30" s="133"/>
      <c r="I30" s="133"/>
    </row>
    <row r="31" spans="2:9" s="6" customFormat="1" ht="94.9" customHeight="1" x14ac:dyDescent="0.25">
      <c r="B31" s="57">
        <f t="shared" si="1"/>
        <v>5</v>
      </c>
      <c r="C31" s="132" t="s">
        <v>192</v>
      </c>
      <c r="D31" s="133"/>
      <c r="E31" s="133"/>
      <c r="F31" s="133"/>
      <c r="G31" s="133"/>
      <c r="H31" s="133"/>
      <c r="I31" s="133"/>
    </row>
    <row r="32" spans="2:9" s="6" customFormat="1" ht="82.5" customHeight="1" x14ac:dyDescent="0.25">
      <c r="B32" s="57">
        <f t="shared" si="1"/>
        <v>6</v>
      </c>
      <c r="C32" s="132" t="s">
        <v>193</v>
      </c>
      <c r="D32" s="133"/>
      <c r="E32" s="133"/>
      <c r="F32" s="133"/>
      <c r="G32" s="133"/>
      <c r="H32" s="133"/>
      <c r="I32" s="133"/>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4" t="s">
        <v>194</v>
      </c>
      <c r="C1" s="144"/>
      <c r="D1" s="144"/>
      <c r="E1" s="144"/>
      <c r="F1" s="14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2" t="s">
        <v>3</v>
      </c>
      <c r="C3" s="142"/>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5" t="s">
        <v>5</v>
      </c>
      <c r="C4" s="146"/>
      <c r="D4" s="139" t="str">
        <f>'Cover sheet'!C6</f>
        <v>Pilleth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0.42439806023432991</v>
      </c>
      <c r="I7" s="106">
        <v>0.41974644576739567</v>
      </c>
      <c r="J7" s="106">
        <v>0.3727526420471628</v>
      </c>
      <c r="K7" s="106">
        <v>0.36617970667431371</v>
      </c>
      <c r="L7" s="106">
        <v>0.36585745919951951</v>
      </c>
      <c r="M7" s="106">
        <v>0.36554579546938443</v>
      </c>
      <c r="N7" s="106">
        <v>0.36530958236991035</v>
      </c>
      <c r="O7" s="106">
        <v>0.36508249846513702</v>
      </c>
      <c r="P7" s="106">
        <v>0.36486274176390621</v>
      </c>
      <c r="Q7" s="106">
        <v>0.3646506128472316</v>
      </c>
      <c r="R7" s="106">
        <v>0.3644453925233071</v>
      </c>
      <c r="S7" s="106">
        <v>0.36424614712512526</v>
      </c>
      <c r="T7" s="106">
        <v>0.36405292426374386</v>
      </c>
      <c r="U7" s="106">
        <v>0.36386529548042124</v>
      </c>
      <c r="V7" s="106">
        <v>0.36368277445299751</v>
      </c>
      <c r="W7" s="106">
        <v>0.36350505514191767</v>
      </c>
      <c r="X7" s="106">
        <v>0.36334934869509022</v>
      </c>
      <c r="Y7" s="106">
        <v>0.36319789690325954</v>
      </c>
      <c r="Z7" s="106">
        <v>0.36305037762467302</v>
      </c>
      <c r="AA7" s="106">
        <v>0.3629066814334922</v>
      </c>
      <c r="AB7" s="106">
        <v>0.36276655221672827</v>
      </c>
      <c r="AC7" s="106">
        <v>0.36262898214816297</v>
      </c>
      <c r="AD7" s="106">
        <v>0.36249464882615562</v>
      </c>
      <c r="AE7" s="106">
        <v>0.36236329983207127</v>
      </c>
      <c r="AF7" s="106">
        <v>0.36223482382733163</v>
      </c>
      <c r="AG7" s="106">
        <v>0.36210901798767603</v>
      </c>
      <c r="AH7" s="106">
        <v>0.36202899639063918</v>
      </c>
      <c r="AI7" s="106">
        <v>0.36195140432622047</v>
      </c>
      <c r="AJ7" s="106">
        <v>0.36187614312769889</v>
      </c>
      <c r="AK7" s="106">
        <v>0.36180311673253412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1.7214857121935732E-2</v>
      </c>
      <c r="I8" s="106">
        <v>2.157852877937334E-2</v>
      </c>
      <c r="J8" s="106">
        <v>9.4855473485990233E-3</v>
      </c>
      <c r="K8" s="106">
        <v>9.144071167537236E-3</v>
      </c>
      <c r="L8" s="106">
        <v>8.8187282045844757E-3</v>
      </c>
      <c r="M8" s="106">
        <v>8.5082705538419203E-3</v>
      </c>
      <c r="N8" s="106">
        <v>8.2116697529446975E-3</v>
      </c>
      <c r="O8" s="106">
        <v>7.9280221337084331E-3</v>
      </c>
      <c r="P8" s="106">
        <v>7.6565079442852983E-3</v>
      </c>
      <c r="Q8" s="106">
        <v>7.3964126162097184E-3</v>
      </c>
      <c r="R8" s="106">
        <v>7.1470796472995453E-3</v>
      </c>
      <c r="S8" s="106">
        <v>6.9079099196546947E-3</v>
      </c>
      <c r="T8" s="106">
        <v>6.6783648417817892E-3</v>
      </c>
      <c r="U8" s="106">
        <v>6.4579451824763288E-3</v>
      </c>
      <c r="V8" s="106">
        <v>6.2461899222836445E-3</v>
      </c>
      <c r="W8" s="106">
        <v>6.0426737456895771E-3</v>
      </c>
      <c r="X8" s="106">
        <v>5.8470009029506142E-3</v>
      </c>
      <c r="Y8" s="106">
        <v>5.6588042117728726E-3</v>
      </c>
      <c r="Z8" s="106">
        <v>5.4777394414182948E-3</v>
      </c>
      <c r="AA8" s="106">
        <v>5.3034857348229578E-3</v>
      </c>
      <c r="AB8" s="106">
        <v>5.1357407637501349E-3</v>
      </c>
      <c r="AC8" s="106">
        <v>4.9742149642498477E-3</v>
      </c>
      <c r="AD8" s="106">
        <v>4.8186470370636782E-3</v>
      </c>
      <c r="AE8" s="106">
        <v>4.6687838919017991E-3</v>
      </c>
      <c r="AF8" s="106">
        <v>4.5243871446692457E-3</v>
      </c>
      <c r="AG8" s="106">
        <v>4.3852305004099344E-3</v>
      </c>
      <c r="AH8" s="106">
        <v>4.2510993966524248E-3</v>
      </c>
      <c r="AI8" s="106">
        <v>4.121790859472358E-3</v>
      </c>
      <c r="AJ8" s="106">
        <v>3.9971119492859027E-3</v>
      </c>
      <c r="AK8" s="106">
        <v>3.876879139976021E-3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0.36479091845400502</v>
      </c>
      <c r="I9" s="106">
        <v>0.35342682082329829</v>
      </c>
      <c r="J9" s="106">
        <v>0.33068187431548207</v>
      </c>
      <c r="K9" s="106">
        <v>0.34217355423665957</v>
      </c>
      <c r="L9" s="106">
        <v>0.35349641353747652</v>
      </c>
      <c r="M9" s="106">
        <v>0.36479675426695118</v>
      </c>
      <c r="N9" s="106">
        <v>0.3762582194889651</v>
      </c>
      <c r="O9" s="106">
        <v>0.38731441016729479</v>
      </c>
      <c r="P9" s="106">
        <v>0.39836967767737463</v>
      </c>
      <c r="Q9" s="106">
        <v>0.40885758891269924</v>
      </c>
      <c r="R9" s="106">
        <v>0.41947370603930889</v>
      </c>
      <c r="S9" s="106">
        <v>0.43008180005790614</v>
      </c>
      <c r="T9" s="106">
        <v>0.44062293539626929</v>
      </c>
      <c r="U9" s="106">
        <v>0.45114826065519914</v>
      </c>
      <c r="V9" s="106">
        <v>0.46170059824621607</v>
      </c>
      <c r="W9" s="106">
        <v>0.47226412894738778</v>
      </c>
      <c r="X9" s="106">
        <v>0.48287661481106181</v>
      </c>
      <c r="Y9" s="106">
        <v>0.49343299824042736</v>
      </c>
      <c r="Z9" s="106">
        <v>0.50393191178315444</v>
      </c>
      <c r="AA9" s="106">
        <v>0.5142374288050644</v>
      </c>
      <c r="AB9" s="106">
        <v>0.52425239092067477</v>
      </c>
      <c r="AC9" s="106">
        <v>0.53452915226910935</v>
      </c>
      <c r="AD9" s="106">
        <v>0.54460793746111247</v>
      </c>
      <c r="AE9" s="106">
        <v>0.5544978015737646</v>
      </c>
      <c r="AF9" s="106">
        <v>0.56416121834008359</v>
      </c>
      <c r="AG9" s="106">
        <v>0.57375859012610464</v>
      </c>
      <c r="AH9" s="106">
        <v>0.58348417755422977</v>
      </c>
      <c r="AI9" s="106">
        <v>0.59327952586037347</v>
      </c>
      <c r="AJ9" s="106">
        <v>0.60305279732168715</v>
      </c>
      <c r="AK9" s="106">
        <v>0.61277541490726772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0.92431762526116612</v>
      </c>
      <c r="I10" s="106">
        <v>0.9167024816175201</v>
      </c>
      <c r="J10" s="106">
        <v>0.71048076974813845</v>
      </c>
      <c r="K10" s="106">
        <v>0.69951512780527214</v>
      </c>
      <c r="L10" s="106">
        <v>0.68890011486525538</v>
      </c>
      <c r="M10" s="106">
        <v>0.67853287063379664</v>
      </c>
      <c r="N10" s="106">
        <v>0.66839194851817363</v>
      </c>
      <c r="O10" s="106">
        <v>0.65835218636210391</v>
      </c>
      <c r="P10" s="106">
        <v>0.64924303820070872</v>
      </c>
      <c r="Q10" s="106">
        <v>0.64042763872937747</v>
      </c>
      <c r="R10" s="106">
        <v>0.63169931228554665</v>
      </c>
      <c r="S10" s="106">
        <v>0.62353902080931478</v>
      </c>
      <c r="T10" s="106">
        <v>0.61546889975184071</v>
      </c>
      <c r="U10" s="106">
        <v>0.60747118744683248</v>
      </c>
      <c r="V10" s="106">
        <v>0.59962599163245078</v>
      </c>
      <c r="W10" s="106">
        <v>0.59190270985248572</v>
      </c>
      <c r="X10" s="106">
        <v>0.58436016189014806</v>
      </c>
      <c r="Y10" s="106">
        <v>0.57693071822233921</v>
      </c>
      <c r="Z10" s="106">
        <v>0.56967144035330397</v>
      </c>
      <c r="AA10" s="106">
        <v>0.56252287165317594</v>
      </c>
      <c r="AB10" s="106">
        <v>0.55556389012573937</v>
      </c>
      <c r="AC10" s="106">
        <v>0.5492931364976219</v>
      </c>
      <c r="AD10" s="106">
        <v>0.54310511186476995</v>
      </c>
      <c r="AE10" s="106">
        <v>0.53706715886170808</v>
      </c>
      <c r="AF10" s="106">
        <v>0.53114605143191773</v>
      </c>
      <c r="AG10" s="106">
        <v>0.52531145684090608</v>
      </c>
      <c r="AH10" s="106">
        <v>0.5195693478498995</v>
      </c>
      <c r="AI10" s="106">
        <v>0.51387377530365119</v>
      </c>
      <c r="AJ10" s="106">
        <v>0.50824600010630927</v>
      </c>
      <c r="AK10" s="106">
        <v>0.50268240350224369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135.93209069675541</v>
      </c>
      <c r="I11" s="106">
        <v>126.23676926455815</v>
      </c>
      <c r="J11" s="106">
        <v>115.60581720628514</v>
      </c>
      <c r="K11" s="106">
        <v>116.1956344734546</v>
      </c>
      <c r="L11" s="106">
        <v>116.75584522318191</v>
      </c>
      <c r="M11" s="106">
        <v>117.25866395549713</v>
      </c>
      <c r="N11" s="106">
        <v>117.76610503233563</v>
      </c>
      <c r="O11" s="106">
        <v>118.29678737743669</v>
      </c>
      <c r="P11" s="106">
        <v>119.06078570378529</v>
      </c>
      <c r="Q11" s="106">
        <v>119.70047940811729</v>
      </c>
      <c r="R11" s="106">
        <v>120.383917864804</v>
      </c>
      <c r="S11" s="106">
        <v>121.07944114189834</v>
      </c>
      <c r="T11" s="106">
        <v>121.80335566812259</v>
      </c>
      <c r="U11" s="106">
        <v>122.54385920877353</v>
      </c>
      <c r="V11" s="106">
        <v>123.29874097800268</v>
      </c>
      <c r="W11" s="106">
        <v>124.05725843806472</v>
      </c>
      <c r="X11" s="106">
        <v>124.84766583436212</v>
      </c>
      <c r="Y11" s="106">
        <v>125.62728885124869</v>
      </c>
      <c r="Z11" s="106">
        <v>126.40332246860278</v>
      </c>
      <c r="AA11" s="106">
        <v>127.16153170436561</v>
      </c>
      <c r="AB11" s="106">
        <v>127.86678028764086</v>
      </c>
      <c r="AC11" s="106">
        <v>128.62674781042989</v>
      </c>
      <c r="AD11" s="106">
        <v>129.37223746969832</v>
      </c>
      <c r="AE11" s="106">
        <v>130.08521905291056</v>
      </c>
      <c r="AF11" s="106">
        <v>130.73376737592832</v>
      </c>
      <c r="AG11" s="106">
        <v>131.35486048011296</v>
      </c>
      <c r="AH11" s="106">
        <v>132.01822167277055</v>
      </c>
      <c r="AI11" s="106">
        <v>132.69397973457379</v>
      </c>
      <c r="AJ11" s="106">
        <v>133.34428777591339</v>
      </c>
      <c r="AK11" s="106">
        <v>133.97436852471634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180.15162828851948</v>
      </c>
      <c r="I12" s="112">
        <v>175.77719618691637</v>
      </c>
      <c r="J12" s="112">
        <v>136.21671499457977</v>
      </c>
      <c r="K12" s="112">
        <v>135.48689306520649</v>
      </c>
      <c r="L12" s="112">
        <v>134.77332873036869</v>
      </c>
      <c r="M12" s="112">
        <v>134.04293866910828</v>
      </c>
      <c r="N12" s="112">
        <v>133.32269409536494</v>
      </c>
      <c r="O12" s="112">
        <v>132.62394729966178</v>
      </c>
      <c r="P12" s="112">
        <v>132.08086467016784</v>
      </c>
      <c r="Q12" s="112">
        <v>131.51323272555499</v>
      </c>
      <c r="R12" s="112">
        <v>130.95972328309051</v>
      </c>
      <c r="S12" s="112">
        <v>130.51047836951869</v>
      </c>
      <c r="T12" s="112">
        <v>130.07272798160372</v>
      </c>
      <c r="U12" s="112">
        <v>129.63565253055691</v>
      </c>
      <c r="V12" s="112">
        <v>129.20870795031013</v>
      </c>
      <c r="W12" s="112">
        <v>128.78269132725848</v>
      </c>
      <c r="X12" s="112">
        <v>128.37903158384708</v>
      </c>
      <c r="Y12" s="112">
        <v>127.97072730128922</v>
      </c>
      <c r="Z12" s="112">
        <v>127.57110637973545</v>
      </c>
      <c r="AA12" s="112">
        <v>127.16854052650548</v>
      </c>
      <c r="AB12" s="112">
        <v>126.76533553943712</v>
      </c>
      <c r="AC12" s="112">
        <v>126.46829788381834</v>
      </c>
      <c r="AD12" s="112">
        <v>126.17065167829328</v>
      </c>
      <c r="AE12" s="112">
        <v>125.87773994392315</v>
      </c>
      <c r="AF12" s="112">
        <v>125.57329387267943</v>
      </c>
      <c r="AG12" s="112">
        <v>125.26340135967548</v>
      </c>
      <c r="AH12" s="112">
        <v>124.97182093717572</v>
      </c>
      <c r="AI12" s="112">
        <v>124.67972812333844</v>
      </c>
      <c r="AJ12" s="112">
        <v>124.37956847096085</v>
      </c>
      <c r="AK12" s="112">
        <v>124.07412306755143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164.96573070940079</v>
      </c>
      <c r="I13" s="112">
        <v>158.47194776630545</v>
      </c>
      <c r="J13" s="112">
        <v>128.91678809489076</v>
      </c>
      <c r="K13" s="112">
        <v>128.48016393937942</v>
      </c>
      <c r="L13" s="112">
        <v>128.07110804823213</v>
      </c>
      <c r="M13" s="112">
        <v>127.6541012520651</v>
      </c>
      <c r="N13" s="112">
        <v>127.26751823302024</v>
      </c>
      <c r="O13" s="112">
        <v>126.92989440312989</v>
      </c>
      <c r="P13" s="112">
        <v>126.8076454575864</v>
      </c>
      <c r="Q13" s="112">
        <v>126.64337551841081</v>
      </c>
      <c r="R13" s="112">
        <v>126.52415803020601</v>
      </c>
      <c r="S13" s="112">
        <v>126.48879543127563</v>
      </c>
      <c r="T13" s="112">
        <v>126.48983101598056</v>
      </c>
      <c r="U13" s="112">
        <v>126.51541693272284</v>
      </c>
      <c r="V13" s="112">
        <v>126.56954013461623</v>
      </c>
      <c r="W13" s="112">
        <v>126.64191095748598</v>
      </c>
      <c r="X13" s="112">
        <v>126.75681446267399</v>
      </c>
      <c r="Y13" s="112">
        <v>126.87964296140819</v>
      </c>
      <c r="Z13" s="112">
        <v>127.02029220489521</v>
      </c>
      <c r="AA13" s="112">
        <v>127.16519316827433</v>
      </c>
      <c r="AB13" s="112">
        <v>127.29770866234612</v>
      </c>
      <c r="AC13" s="112">
        <v>127.52369252872741</v>
      </c>
      <c r="AD13" s="112">
        <v>127.75360034284506</v>
      </c>
      <c r="AE13" s="112">
        <v>127.98049183847645</v>
      </c>
      <c r="AF13" s="112">
        <v>128.17937042309936</v>
      </c>
      <c r="AG13" s="112">
        <v>128.37115411970214</v>
      </c>
      <c r="AH13" s="112">
        <v>128.6027366468019</v>
      </c>
      <c r="AI13" s="112">
        <v>128.84983536078576</v>
      </c>
      <c r="AJ13" s="112">
        <v>129.08908464847642</v>
      </c>
      <c r="AK13" s="112">
        <v>129.32403062291291</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0.52472036931572441</v>
      </c>
      <c r="I14" s="106">
        <v>0.9290944207962345</v>
      </c>
      <c r="J14" s="106">
        <v>0.37845564097700762</v>
      </c>
      <c r="K14" s="106">
        <v>0.37845564097700762</v>
      </c>
      <c r="L14" s="106">
        <v>0.37845564097700757</v>
      </c>
      <c r="M14" s="106">
        <v>0.37845564097700757</v>
      </c>
      <c r="N14" s="106">
        <v>0.37845564097700757</v>
      </c>
      <c r="O14" s="106">
        <v>0.37845564097700757</v>
      </c>
      <c r="P14" s="106">
        <v>0.37845564097700762</v>
      </c>
      <c r="Q14" s="106">
        <v>0.37845564097700757</v>
      </c>
      <c r="R14" s="106">
        <v>0.37845564097700751</v>
      </c>
      <c r="S14" s="106">
        <v>0.37845564097700746</v>
      </c>
      <c r="T14" s="106">
        <v>0.37845564097700751</v>
      </c>
      <c r="U14" s="106">
        <v>0.37845564097700746</v>
      </c>
      <c r="V14" s="106">
        <v>0.37845564097700746</v>
      </c>
      <c r="W14" s="106">
        <v>0.37845564097700746</v>
      </c>
      <c r="X14" s="106">
        <v>0.3784556409770074</v>
      </c>
      <c r="Y14" s="106">
        <v>0.3784556409770074</v>
      </c>
      <c r="Z14" s="106">
        <v>0.3784556409770074</v>
      </c>
      <c r="AA14" s="106">
        <v>0.3784556409770074</v>
      </c>
      <c r="AB14" s="106">
        <v>0.3784556409770074</v>
      </c>
      <c r="AC14" s="106">
        <v>0.3784556409770074</v>
      </c>
      <c r="AD14" s="106">
        <v>0.3784556409770074</v>
      </c>
      <c r="AE14" s="106">
        <v>0.3784556409770074</v>
      </c>
      <c r="AF14" s="106">
        <v>0.37845564097700735</v>
      </c>
      <c r="AG14" s="106">
        <v>0.37845564097700735</v>
      </c>
      <c r="AH14" s="106">
        <v>0.37845564097700735</v>
      </c>
      <c r="AI14" s="106">
        <v>0.37845564097700735</v>
      </c>
      <c r="AJ14" s="106">
        <v>0.37845564097700729</v>
      </c>
      <c r="AK14" s="106">
        <v>0.37845564097700729</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126.57589417819912</v>
      </c>
      <c r="I15" s="106">
        <v>216.76268197625691</v>
      </c>
      <c r="J15" s="106">
        <v>91.845688017639517</v>
      </c>
      <c r="K15" s="106">
        <v>91.181581554722968</v>
      </c>
      <c r="L15" s="106">
        <v>90.529385943501211</v>
      </c>
      <c r="M15" s="106">
        <v>89.873946331430574</v>
      </c>
      <c r="N15" s="106">
        <v>89.191181309901609</v>
      </c>
      <c r="O15" s="106">
        <v>88.525952124080845</v>
      </c>
      <c r="P15" s="106">
        <v>87.947868798206827</v>
      </c>
      <c r="Q15" s="106">
        <v>87.438870502332477</v>
      </c>
      <c r="R15" s="106">
        <v>86.901330697880482</v>
      </c>
      <c r="S15" s="106">
        <v>86.349001211009423</v>
      </c>
      <c r="T15" s="106">
        <v>85.789792467811182</v>
      </c>
      <c r="U15" s="106">
        <v>85.219614716894768</v>
      </c>
      <c r="V15" s="106">
        <v>84.64142923335163</v>
      </c>
      <c r="W15" s="106">
        <v>84.056519357459138</v>
      </c>
      <c r="X15" s="106">
        <v>83.46348736196849</v>
      </c>
      <c r="Y15" s="106">
        <v>82.872402767094542</v>
      </c>
      <c r="Z15" s="106">
        <v>82.287654118094821</v>
      </c>
      <c r="AA15" s="106">
        <v>81.7185175891386</v>
      </c>
      <c r="AB15" s="106">
        <v>81.184188267108595</v>
      </c>
      <c r="AC15" s="106">
        <v>80.687690932052803</v>
      </c>
      <c r="AD15" s="106">
        <v>80.20780211959007</v>
      </c>
      <c r="AE15" s="106">
        <v>79.751702349967687</v>
      </c>
      <c r="AF15" s="106">
        <v>79.323737603019779</v>
      </c>
      <c r="AG15" s="106">
        <v>78.903784680950494</v>
      </c>
      <c r="AH15" s="106">
        <v>78.4679398710105</v>
      </c>
      <c r="AI15" s="106">
        <v>78.021127160523591</v>
      </c>
      <c r="AJ15" s="106">
        <v>77.577595166851268</v>
      </c>
      <c r="AK15" s="106">
        <v>77.138933947769345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1.4059999999999999</v>
      </c>
      <c r="I16" s="106">
        <v>1.4379999999999999</v>
      </c>
      <c r="J16" s="106">
        <v>1.5594637911687961</v>
      </c>
      <c r="K16" s="106">
        <v>1.6182478191596803</v>
      </c>
      <c r="L16" s="106">
        <v>1.6764853609205446</v>
      </c>
      <c r="M16" s="106">
        <v>1.7348592985298261</v>
      </c>
      <c r="N16" s="106">
        <v>1.7945074760309863</v>
      </c>
      <c r="O16" s="106">
        <v>1.853387987226139</v>
      </c>
      <c r="P16" s="106">
        <v>1.9081530383998846</v>
      </c>
      <c r="Q16" s="106">
        <v>1.9595245854428067</v>
      </c>
      <c r="R16" s="106">
        <v>2.012166068363856</v>
      </c>
      <c r="S16" s="106">
        <v>2.0654587387002579</v>
      </c>
      <c r="T16" s="106">
        <v>2.1190453604089052</v>
      </c>
      <c r="U16" s="106">
        <v>2.173159619197627</v>
      </c>
      <c r="V16" s="106">
        <v>2.2276840421201571</v>
      </c>
      <c r="W16" s="106">
        <v>2.2825818703423186</v>
      </c>
      <c r="X16" s="106">
        <v>2.3379558295777003</v>
      </c>
      <c r="Y16" s="106">
        <v>2.3932972759827629</v>
      </c>
      <c r="Z16" s="106">
        <v>2.4483772925162972</v>
      </c>
      <c r="AA16" s="106">
        <v>2.5026830669048952</v>
      </c>
      <c r="AB16" s="106">
        <v>2.5551173849479443</v>
      </c>
      <c r="AC16" s="106">
        <v>2.6054453390055676</v>
      </c>
      <c r="AD16" s="106">
        <v>2.6548179925249724</v>
      </c>
      <c r="AE16" s="106">
        <v>2.7027954533143701</v>
      </c>
      <c r="AF16" s="106">
        <v>2.749085887301725</v>
      </c>
      <c r="AG16" s="106">
        <v>2.794839048775883</v>
      </c>
      <c r="AH16" s="106">
        <v>2.8414823530845639</v>
      </c>
      <c r="AI16" s="106">
        <v>2.888758291952545</v>
      </c>
      <c r="AJ16" s="106">
        <v>2.9358251853009345</v>
      </c>
      <c r="AK16" s="106">
        <v>2.9825875990727502</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4.1454999999999993</v>
      </c>
      <c r="I17" s="106">
        <v>4.1630000000000003</v>
      </c>
      <c r="J17" s="106">
        <v>4.1205597034051609</v>
      </c>
      <c r="K17" s="106">
        <v>4.1505711408380872</v>
      </c>
      <c r="L17" s="106">
        <v>4.1804728600854455</v>
      </c>
      <c r="M17" s="106">
        <v>4.2109605333381772</v>
      </c>
      <c r="N17" s="106">
        <v>4.2431957444540886</v>
      </c>
      <c r="O17" s="106">
        <v>4.2750812829050613</v>
      </c>
      <c r="P17" s="106">
        <v>4.303181488631183</v>
      </c>
      <c r="Q17" s="106">
        <v>4.3282311265321303</v>
      </c>
      <c r="R17" s="106">
        <v>4.3550039790845005</v>
      </c>
      <c r="S17" s="106">
        <v>4.3828606662419007</v>
      </c>
      <c r="T17" s="106">
        <v>4.4114297294635163</v>
      </c>
      <c r="U17" s="106">
        <v>4.4409452241043601</v>
      </c>
      <c r="V17" s="106">
        <v>4.4712813146577037</v>
      </c>
      <c r="W17" s="106">
        <v>4.5023948632417827</v>
      </c>
      <c r="X17" s="106">
        <v>4.5343856689776532</v>
      </c>
      <c r="Y17" s="106">
        <v>4.5667270205815447</v>
      </c>
      <c r="Z17" s="106">
        <v>4.5991788808788758</v>
      </c>
      <c r="AA17" s="106">
        <v>4.6312103075559072</v>
      </c>
      <c r="AB17" s="106">
        <v>4.6616915073638419</v>
      </c>
      <c r="AC17" s="106">
        <v>4.6903763957715103</v>
      </c>
      <c r="AD17" s="106">
        <v>4.7184392412689338</v>
      </c>
      <c r="AE17" s="106">
        <v>4.7454239825033744</v>
      </c>
      <c r="AF17" s="106">
        <v>4.7710263335170922</v>
      </c>
      <c r="AG17" s="106">
        <v>4.7964193670468731</v>
      </c>
      <c r="AH17" s="106">
        <v>4.8230607506598435</v>
      </c>
      <c r="AI17" s="106">
        <v>4.850681536532516</v>
      </c>
      <c r="AJ17" s="106">
        <v>4.8784141885687182</v>
      </c>
      <c r="AK17" s="106">
        <v>4.9061559657184146</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7.9958497668471118</v>
      </c>
      <c r="I18" s="106">
        <v>8.190495799110133</v>
      </c>
      <c r="J18" s="106">
        <v>8.2554241490511409</v>
      </c>
      <c r="K18" s="106">
        <v>8.2877260176949701</v>
      </c>
      <c r="L18" s="106">
        <v>8.3193823057041065</v>
      </c>
      <c r="M18" s="106">
        <v>8.3535588260377374</v>
      </c>
      <c r="N18" s="106">
        <v>8.3886980765194377</v>
      </c>
      <c r="O18" s="106">
        <v>8.4191707392705624</v>
      </c>
      <c r="P18" s="106">
        <v>8.4437558495957283</v>
      </c>
      <c r="Q18" s="106">
        <v>8.469040253476031</v>
      </c>
      <c r="R18" s="106">
        <v>8.4932436290023929</v>
      </c>
      <c r="S18" s="106">
        <v>8.5162765761865131</v>
      </c>
      <c r="T18" s="106">
        <v>8.5391195684690757</v>
      </c>
      <c r="U18" s="106">
        <v>8.5604050103916531</v>
      </c>
      <c r="V18" s="106">
        <v>8.5803502993009442</v>
      </c>
      <c r="W18" s="106">
        <v>8.5997554967360923</v>
      </c>
      <c r="X18" s="106">
        <v>8.6179220532829621</v>
      </c>
      <c r="Y18" s="106">
        <v>8.6358066698687033</v>
      </c>
      <c r="Z18" s="106">
        <v>8.6531994948215818</v>
      </c>
      <c r="AA18" s="106">
        <v>8.6696763479462948</v>
      </c>
      <c r="AB18" s="106">
        <v>8.6853364249670459</v>
      </c>
      <c r="AC18" s="106">
        <v>8.701761071630667</v>
      </c>
      <c r="AD18" s="106">
        <v>8.717042595421006</v>
      </c>
      <c r="AE18" s="106">
        <v>8.7321221940764548</v>
      </c>
      <c r="AF18" s="106">
        <v>8.7480135904351997</v>
      </c>
      <c r="AG18" s="106">
        <v>8.7644003502713304</v>
      </c>
      <c r="AH18" s="106">
        <v>8.7799133246055572</v>
      </c>
      <c r="AI18" s="106">
        <v>8.795229025530702</v>
      </c>
      <c r="AJ18" s="106">
        <v>8.8112449177875156</v>
      </c>
      <c r="AK18" s="106">
        <v>8.8275281032522397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1.9019999999999999</v>
      </c>
      <c r="I19" s="112">
        <v>1.9469497684928936</v>
      </c>
      <c r="J19" s="112">
        <v>1.8342368199149022</v>
      </c>
      <c r="K19" s="112">
        <v>1.819749458497345</v>
      </c>
      <c r="L19" s="112">
        <v>1.805953709754724</v>
      </c>
      <c r="M19" s="112">
        <v>1.7932538251362222</v>
      </c>
      <c r="N19" s="112">
        <v>1.780411588952125</v>
      </c>
      <c r="O19" s="112">
        <v>1.7665436013451394</v>
      </c>
      <c r="P19" s="112">
        <v>1.753494172120579</v>
      </c>
      <c r="Q19" s="112">
        <v>1.7431126580793908</v>
      </c>
      <c r="R19" s="112">
        <v>1.7316991696485302</v>
      </c>
      <c r="S19" s="112">
        <v>1.719745308698428</v>
      </c>
      <c r="T19" s="112">
        <v>1.707133924535118</v>
      </c>
      <c r="U19" s="112">
        <v>1.6940885516298239</v>
      </c>
      <c r="V19" s="112">
        <v>1.6809244778721524</v>
      </c>
      <c r="W19" s="112">
        <v>1.6677709962848715</v>
      </c>
      <c r="X19" s="112">
        <v>1.6543197115045749</v>
      </c>
      <c r="Y19" s="112">
        <v>1.6411472734705708</v>
      </c>
      <c r="Z19" s="112">
        <v>1.628302271861529</v>
      </c>
      <c r="AA19" s="112">
        <v>1.6158538520925096</v>
      </c>
      <c r="AB19" s="112">
        <v>1.604618641268492</v>
      </c>
      <c r="AC19" s="112">
        <v>1.5949906459729188</v>
      </c>
      <c r="AD19" s="112">
        <v>1.5856528962804766</v>
      </c>
      <c r="AE19" s="112">
        <v>1.5770980557910845</v>
      </c>
      <c r="AF19" s="112">
        <v>1.5697378985430819</v>
      </c>
      <c r="AG19" s="112">
        <v>1.5628822209780109</v>
      </c>
      <c r="AH19" s="112">
        <v>1.5554291800239792</v>
      </c>
      <c r="AI19" s="112">
        <v>1.5477361855911262</v>
      </c>
      <c r="AJ19" s="112">
        <v>1.5404610736193278</v>
      </c>
      <c r="AK19" s="112">
        <v>1.5335092718817751</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2.5839346074223686</v>
      </c>
      <c r="I20" s="112">
        <v>2.6573955831935554</v>
      </c>
      <c r="J20" s="112">
        <v>2.7469537082137303</v>
      </c>
      <c r="K20" s="112">
        <v>2.7615654334949995</v>
      </c>
      <c r="L20" s="112">
        <v>2.7767316334117047</v>
      </c>
      <c r="M20" s="112">
        <v>2.7927666627512093</v>
      </c>
      <c r="N20" s="112">
        <v>2.8090594108153999</v>
      </c>
      <c r="O20" s="112">
        <v>2.8248554090992375</v>
      </c>
      <c r="P20" s="112">
        <v>2.8408832347433259</v>
      </c>
      <c r="Q20" s="112">
        <v>2.8583321478898043</v>
      </c>
      <c r="R20" s="112">
        <v>2.8754831773548495</v>
      </c>
      <c r="S20" s="112">
        <v>2.892560996997906</v>
      </c>
      <c r="T20" s="112">
        <v>2.9094455218977839</v>
      </c>
      <c r="U20" s="112">
        <v>2.9262921803187529</v>
      </c>
      <c r="V20" s="112">
        <v>2.9432775770629567</v>
      </c>
      <c r="W20" s="112">
        <v>2.9604755745163667</v>
      </c>
      <c r="X20" s="112">
        <v>2.9777021278005509</v>
      </c>
      <c r="Y20" s="112">
        <v>2.9952554419301949</v>
      </c>
      <c r="Z20" s="112">
        <v>3.0131382673585696</v>
      </c>
      <c r="AA20" s="112">
        <v>3.0313321732686376</v>
      </c>
      <c r="AB20" s="112">
        <v>3.0502302640230976</v>
      </c>
      <c r="AC20" s="112">
        <v>3.0700660554396388</v>
      </c>
      <c r="AD20" s="112">
        <v>3.0901307815301591</v>
      </c>
      <c r="AE20" s="112">
        <v>3.1106924172667574</v>
      </c>
      <c r="AF20" s="112">
        <v>3.1319886308454876</v>
      </c>
      <c r="AG20" s="112">
        <v>3.1537137628447822</v>
      </c>
      <c r="AH20" s="112">
        <v>3.175317228939889</v>
      </c>
      <c r="AI20" s="112">
        <v>3.1969982538047632</v>
      </c>
      <c r="AJ20" s="112">
        <v>3.2190877070767323</v>
      </c>
      <c r="AK20" s="112">
        <v>3.2415031611064471</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39.886524822695037</v>
      </c>
      <c r="I21" s="113">
        <v>41.99660633484163</v>
      </c>
      <c r="J21" s="114">
        <v>0.43520823420931926</v>
      </c>
      <c r="K21" s="114">
        <v>0.44789360156357733</v>
      </c>
      <c r="L21" s="114">
        <v>0.46023325618849775</v>
      </c>
      <c r="M21" s="114">
        <v>0.47233337317054364</v>
      </c>
      <c r="N21" s="114">
        <v>0.48434958688772572</v>
      </c>
      <c r="O21" s="114">
        <v>0.49599946557748892</v>
      </c>
      <c r="P21" s="114">
        <v>0.50686934957675711</v>
      </c>
      <c r="Q21" s="114">
        <v>0.51709948861217236</v>
      </c>
      <c r="R21" s="114">
        <v>0.52729025633209048</v>
      </c>
      <c r="S21" s="114">
        <v>0.53735732384463286</v>
      </c>
      <c r="T21" s="114">
        <v>0.54725526009456249</v>
      </c>
      <c r="U21" s="114">
        <v>0.55700893255915485</v>
      </c>
      <c r="V21" s="114">
        <v>0.56660288792798075</v>
      </c>
      <c r="W21" s="114">
        <v>0.5760319028131623</v>
      </c>
      <c r="X21" s="114">
        <v>0.58530548505566071</v>
      </c>
      <c r="Y21" s="114">
        <v>0.59437277124901577</v>
      </c>
      <c r="Z21" s="114">
        <v>0.60321566403136029</v>
      </c>
      <c r="AA21" s="114">
        <v>0.61179287459073062</v>
      </c>
      <c r="AB21" s="114">
        <v>0.62001700407521509</v>
      </c>
      <c r="AC21" s="114">
        <v>0.62788568379043208</v>
      </c>
      <c r="AD21" s="114">
        <v>0.63551332128631322</v>
      </c>
      <c r="AE21" s="114">
        <v>0.64287324796702539</v>
      </c>
      <c r="AF21" s="114">
        <v>0.64995397924485121</v>
      </c>
      <c r="AG21" s="114">
        <v>0.65685660416602432</v>
      </c>
      <c r="AH21" s="114">
        <v>0.6636927831084154</v>
      </c>
      <c r="AI21" s="114">
        <v>0.67043990726525038</v>
      </c>
      <c r="AJ21" s="114">
        <v>0.67703647681371304</v>
      </c>
      <c r="AK21" s="114">
        <v>0.68347907441694278</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5" t="s">
        <v>230</v>
      </c>
      <c r="C33" s="136"/>
      <c r="D33" s="136"/>
      <c r="E33" s="136"/>
      <c r="F33" s="136"/>
      <c r="G33" s="136"/>
      <c r="H33" s="136"/>
      <c r="I33" s="137"/>
    </row>
    <row r="34" spans="2:9" x14ac:dyDescent="0.3"/>
    <row r="35" spans="2:9" s="6" customFormat="1" ht="13.5" x14ac:dyDescent="0.25">
      <c r="B35" s="56" t="s">
        <v>21</v>
      </c>
      <c r="C35" s="138" t="s">
        <v>59</v>
      </c>
      <c r="D35" s="138"/>
      <c r="E35" s="138"/>
      <c r="F35" s="138"/>
      <c r="G35" s="138"/>
      <c r="H35" s="138"/>
      <c r="I35" s="138"/>
    </row>
    <row r="36" spans="2:9" s="6" customFormat="1" ht="89.65" customHeight="1" x14ac:dyDescent="0.25">
      <c r="B36" s="57">
        <v>1</v>
      </c>
      <c r="C36" s="131" t="s">
        <v>231</v>
      </c>
      <c r="D36" s="118"/>
      <c r="E36" s="118"/>
      <c r="F36" s="118"/>
      <c r="G36" s="118"/>
      <c r="H36" s="118"/>
      <c r="I36" s="118"/>
    </row>
    <row r="37" spans="2:9" s="6" customFormat="1" ht="76.5" customHeight="1" x14ac:dyDescent="0.25">
      <c r="B37" s="57">
        <f>B36+1</f>
        <v>2</v>
      </c>
      <c r="C37" s="119" t="s">
        <v>232</v>
      </c>
      <c r="D37" s="120"/>
      <c r="E37" s="120"/>
      <c r="F37" s="120"/>
      <c r="G37" s="120"/>
      <c r="H37" s="120"/>
      <c r="I37" s="121"/>
    </row>
    <row r="38" spans="2:9" s="6" customFormat="1" ht="58.15" customHeight="1" x14ac:dyDescent="0.25">
      <c r="B38" s="57">
        <f t="shared" ref="B38:B50" si="0">B37+1</f>
        <v>3</v>
      </c>
      <c r="C38" s="119" t="s">
        <v>233</v>
      </c>
      <c r="D38" s="120"/>
      <c r="E38" s="120"/>
      <c r="F38" s="120"/>
      <c r="G38" s="120"/>
      <c r="H38" s="120"/>
      <c r="I38" s="121"/>
    </row>
    <row r="39" spans="2:9" s="6" customFormat="1" ht="73.150000000000006" customHeight="1" x14ac:dyDescent="0.25">
      <c r="B39" s="57">
        <f t="shared" si="0"/>
        <v>4</v>
      </c>
      <c r="C39" s="119" t="s">
        <v>234</v>
      </c>
      <c r="D39" s="120"/>
      <c r="E39" s="120"/>
      <c r="F39" s="120"/>
      <c r="G39" s="120"/>
      <c r="H39" s="120"/>
      <c r="I39" s="121"/>
    </row>
    <row r="40" spans="2:9" s="6" customFormat="1" ht="59.65" customHeight="1" x14ac:dyDescent="0.25">
      <c r="B40" s="57">
        <f t="shared" si="0"/>
        <v>5</v>
      </c>
      <c r="C40" s="119" t="s">
        <v>235</v>
      </c>
      <c r="D40" s="120"/>
      <c r="E40" s="120"/>
      <c r="F40" s="120"/>
      <c r="G40" s="120"/>
      <c r="H40" s="120"/>
      <c r="I40" s="121"/>
    </row>
    <row r="41" spans="2:9" s="6" customFormat="1" ht="52.15" customHeight="1" x14ac:dyDescent="0.25">
      <c r="B41" s="57">
        <f t="shared" si="0"/>
        <v>6</v>
      </c>
      <c r="C41" s="119" t="s">
        <v>236</v>
      </c>
      <c r="D41" s="120"/>
      <c r="E41" s="120"/>
      <c r="F41" s="120"/>
      <c r="G41" s="120"/>
      <c r="H41" s="120"/>
      <c r="I41" s="121"/>
    </row>
    <row r="42" spans="2:9" s="6" customFormat="1" ht="54.4" customHeight="1" x14ac:dyDescent="0.25">
      <c r="B42" s="57">
        <f t="shared" si="0"/>
        <v>7</v>
      </c>
      <c r="C42" s="119" t="s">
        <v>237</v>
      </c>
      <c r="D42" s="120"/>
      <c r="E42" s="120"/>
      <c r="F42" s="120"/>
      <c r="G42" s="120"/>
      <c r="H42" s="120"/>
      <c r="I42" s="121"/>
    </row>
    <row r="43" spans="2:9" s="6" customFormat="1" ht="67.150000000000006" customHeight="1" x14ac:dyDescent="0.25">
      <c r="B43" s="57">
        <f t="shared" si="0"/>
        <v>8</v>
      </c>
      <c r="C43" s="119" t="s">
        <v>238</v>
      </c>
      <c r="D43" s="120"/>
      <c r="E43" s="120"/>
      <c r="F43" s="120"/>
      <c r="G43" s="120"/>
      <c r="H43" s="120"/>
      <c r="I43" s="121"/>
    </row>
    <row r="44" spans="2:9" s="6" customFormat="1" ht="67.150000000000006" customHeight="1" x14ac:dyDescent="0.25">
      <c r="B44" s="57">
        <f t="shared" si="0"/>
        <v>9</v>
      </c>
      <c r="C44" s="119" t="s">
        <v>239</v>
      </c>
      <c r="D44" s="120"/>
      <c r="E44" s="120"/>
      <c r="F44" s="120"/>
      <c r="G44" s="120"/>
      <c r="H44" s="120"/>
      <c r="I44" s="121"/>
    </row>
    <row r="45" spans="2:9" s="6" customFormat="1" ht="56.65" customHeight="1" x14ac:dyDescent="0.25">
      <c r="B45" s="57">
        <f t="shared" si="0"/>
        <v>10</v>
      </c>
      <c r="C45" s="119" t="s">
        <v>240</v>
      </c>
      <c r="D45" s="120"/>
      <c r="E45" s="120"/>
      <c r="F45" s="120"/>
      <c r="G45" s="120"/>
      <c r="H45" s="120"/>
      <c r="I45" s="121"/>
    </row>
    <row r="46" spans="2:9" s="6" customFormat="1" ht="94.9" customHeight="1" x14ac:dyDescent="0.25">
      <c r="B46" s="57">
        <f t="shared" si="0"/>
        <v>11</v>
      </c>
      <c r="C46" s="119" t="s">
        <v>241</v>
      </c>
      <c r="D46" s="120"/>
      <c r="E46" s="120"/>
      <c r="F46" s="120"/>
      <c r="G46" s="120"/>
      <c r="H46" s="120"/>
      <c r="I46" s="121"/>
    </row>
    <row r="47" spans="2:9" s="6" customFormat="1" ht="47.65" customHeight="1" x14ac:dyDescent="0.25">
      <c r="B47" s="57">
        <f t="shared" si="0"/>
        <v>12</v>
      </c>
      <c r="C47" s="119" t="s">
        <v>242</v>
      </c>
      <c r="D47" s="120"/>
      <c r="E47" s="120"/>
      <c r="F47" s="120"/>
      <c r="G47" s="120"/>
      <c r="H47" s="120"/>
      <c r="I47" s="121"/>
    </row>
    <row r="48" spans="2:9" s="6" customFormat="1" ht="46.9" customHeight="1" x14ac:dyDescent="0.25">
      <c r="B48" s="57">
        <f t="shared" si="0"/>
        <v>13</v>
      </c>
      <c r="C48" s="119" t="s">
        <v>243</v>
      </c>
      <c r="D48" s="120"/>
      <c r="E48" s="120"/>
      <c r="F48" s="120"/>
      <c r="G48" s="120"/>
      <c r="H48" s="120"/>
      <c r="I48" s="121"/>
    </row>
    <row r="49" spans="2:9" s="6" customFormat="1" ht="31.15" customHeight="1" x14ac:dyDescent="0.25">
      <c r="B49" s="57">
        <f t="shared" si="0"/>
        <v>14</v>
      </c>
      <c r="C49" s="119" t="s">
        <v>244</v>
      </c>
      <c r="D49" s="120"/>
      <c r="E49" s="120"/>
      <c r="F49" s="120"/>
      <c r="G49" s="120"/>
      <c r="H49" s="120"/>
      <c r="I49" s="121"/>
    </row>
    <row r="50" spans="2:9" s="6" customFormat="1" ht="48.4" customHeight="1" x14ac:dyDescent="0.25">
      <c r="B50" s="57">
        <f t="shared" si="0"/>
        <v>15</v>
      </c>
      <c r="C50" s="119" t="s">
        <v>245</v>
      </c>
      <c r="D50" s="120"/>
      <c r="E50" s="120"/>
      <c r="F50" s="120"/>
      <c r="G50" s="120"/>
      <c r="H50" s="120"/>
      <c r="I50" s="121"/>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7" t="s">
        <v>246</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39" t="str">
        <f>'Cover sheet'!C6</f>
        <v>Pilleth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6">
        <v>2.3000227908799102</v>
      </c>
      <c r="I7" s="116">
        <v>2.6858853357258514</v>
      </c>
      <c r="J7" s="106">
        <v>1.8243975168050262</v>
      </c>
      <c r="K7" s="106">
        <v>1.8181732644273283</v>
      </c>
      <c r="L7" s="106">
        <v>1.8183972063386655</v>
      </c>
      <c r="M7" s="106">
        <v>1.8188750682556925</v>
      </c>
      <c r="N7" s="106">
        <v>1.8198392388027043</v>
      </c>
      <c r="O7" s="106">
        <v>1.8205194704256267</v>
      </c>
      <c r="P7" s="106">
        <v>1.8221281173477692</v>
      </c>
      <c r="Q7" s="106">
        <v>1.8234655166919158</v>
      </c>
      <c r="R7" s="106">
        <v>1.8250452895193812</v>
      </c>
      <c r="S7" s="106">
        <v>1.8272071244387589</v>
      </c>
      <c r="T7" s="106">
        <v>1.8294117149471127</v>
      </c>
      <c r="U7" s="106">
        <v>1.831692800380839</v>
      </c>
      <c r="V7" s="106">
        <v>1.8341716715468868</v>
      </c>
      <c r="W7" s="106">
        <v>1.8368009406517016</v>
      </c>
      <c r="X7" s="106">
        <v>1.8396945485772136</v>
      </c>
      <c r="Y7" s="106">
        <v>1.8426588049906418</v>
      </c>
      <c r="Z7" s="106">
        <v>1.8457474223139614</v>
      </c>
      <c r="AA7" s="106">
        <v>1.8487616869462626</v>
      </c>
      <c r="AB7" s="106">
        <v>1.8516765781944411</v>
      </c>
      <c r="AC7" s="106">
        <v>1.8555404187518438</v>
      </c>
      <c r="AD7" s="106">
        <v>1.8592948050112263</v>
      </c>
      <c r="AE7" s="106">
        <v>1.8630131315087204</v>
      </c>
      <c r="AF7" s="106">
        <v>1.8666226334167741</v>
      </c>
      <c r="AG7" s="106">
        <v>1.8702593668507319</v>
      </c>
      <c r="AH7" s="106">
        <v>1.8741744365851194</v>
      </c>
      <c r="AI7" s="106">
        <v>1.8782184111056575</v>
      </c>
      <c r="AJ7" s="106">
        <v>1.8823156768513014</v>
      </c>
      <c r="AK7" s="106">
        <v>1.8864331970478774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2.3714818795083503</v>
      </c>
      <c r="I8" s="106">
        <v>2.7581164382959136</v>
      </c>
      <c r="J8" s="106">
        <v>2.2829342180652961</v>
      </c>
      <c r="K8" s="106">
        <v>2.2829342180652961</v>
      </c>
      <c r="L8" s="106">
        <v>2.2829342180652961</v>
      </c>
      <c r="M8" s="106">
        <v>2.2829342180652961</v>
      </c>
      <c r="N8" s="106">
        <v>2.2829342180652961</v>
      </c>
      <c r="O8" s="106">
        <v>2.2829342180652961</v>
      </c>
      <c r="P8" s="106">
        <v>2.2829342180652961</v>
      </c>
      <c r="Q8" s="106">
        <v>2.2829342180652961</v>
      </c>
      <c r="R8" s="106">
        <v>2.2829342180652961</v>
      </c>
      <c r="S8" s="106">
        <v>2.2829342180652961</v>
      </c>
      <c r="T8" s="106">
        <v>2.2829342180652961</v>
      </c>
      <c r="U8" s="106">
        <v>2.2829342180652961</v>
      </c>
      <c r="V8" s="106">
        <v>2.2829342180652961</v>
      </c>
      <c r="W8" s="106">
        <v>2.2829342180652961</v>
      </c>
      <c r="X8" s="106">
        <v>2.2829342180652961</v>
      </c>
      <c r="Y8" s="106">
        <v>2.2829342180652961</v>
      </c>
      <c r="Z8" s="106">
        <v>2.2829342180652961</v>
      </c>
      <c r="AA8" s="106">
        <v>2.2829342180652961</v>
      </c>
      <c r="AB8" s="106">
        <v>2.2829342180652961</v>
      </c>
      <c r="AC8" s="106">
        <v>2.2829342180652961</v>
      </c>
      <c r="AD8" s="106">
        <v>2.2829342180652961</v>
      </c>
      <c r="AE8" s="106">
        <v>2.2829342180652961</v>
      </c>
      <c r="AF8" s="106">
        <v>2.2829342180652961</v>
      </c>
      <c r="AG8" s="106">
        <v>2.2829342180652961</v>
      </c>
      <c r="AH8" s="106">
        <v>2.2829342180652961</v>
      </c>
      <c r="AI8" s="106">
        <v>2.2829342180652961</v>
      </c>
      <c r="AJ8" s="106">
        <v>2.2829342180652961</v>
      </c>
      <c r="AK8" s="106">
        <v>2.2829342180652961</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2.3714818795083503</v>
      </c>
      <c r="I9" s="106">
        <f>I8</f>
        <v>2.7581164382959136</v>
      </c>
      <c r="J9" s="106">
        <v>2.2829342180652961</v>
      </c>
      <c r="K9" s="106">
        <v>2.2829342180652961</v>
      </c>
      <c r="L9" s="106">
        <v>2.2829342180652961</v>
      </c>
      <c r="M9" s="106">
        <v>2.2829342180652961</v>
      </c>
      <c r="N9" s="106">
        <v>2.2829342180652961</v>
      </c>
      <c r="O9" s="106">
        <v>2.2829342180652961</v>
      </c>
      <c r="P9" s="106">
        <v>2.2829342180652961</v>
      </c>
      <c r="Q9" s="106">
        <v>2.2829342180652961</v>
      </c>
      <c r="R9" s="106">
        <v>2.2829342180652961</v>
      </c>
      <c r="S9" s="106">
        <v>2.2829342180652961</v>
      </c>
      <c r="T9" s="106">
        <v>2.2829342180652961</v>
      </c>
      <c r="U9" s="106">
        <v>2.2829342180652961</v>
      </c>
      <c r="V9" s="106">
        <v>2.2829342180652961</v>
      </c>
      <c r="W9" s="106">
        <v>2.2829342180652961</v>
      </c>
      <c r="X9" s="106">
        <v>2.2829342180652961</v>
      </c>
      <c r="Y9" s="106">
        <v>2.2829342180652961</v>
      </c>
      <c r="Z9" s="106">
        <v>2.2829342180652961</v>
      </c>
      <c r="AA9" s="106">
        <v>2.2829342180652961</v>
      </c>
      <c r="AB9" s="106">
        <v>2.2829342180652961</v>
      </c>
      <c r="AC9" s="106">
        <v>2.2829342180652961</v>
      </c>
      <c r="AD9" s="106">
        <v>2.2829342180652961</v>
      </c>
      <c r="AE9" s="106">
        <v>2.2829342180652961</v>
      </c>
      <c r="AF9" s="106">
        <v>2.2829342180652961</v>
      </c>
      <c r="AG9" s="106">
        <v>2.2829342180652961</v>
      </c>
      <c r="AH9" s="106">
        <v>2.2829342180652961</v>
      </c>
      <c r="AI9" s="106">
        <v>2.2829342180652961</v>
      </c>
      <c r="AJ9" s="106">
        <v>2.2829342180652961</v>
      </c>
      <c r="AK9" s="106">
        <v>2.2829342180652961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3.1990862165261799E-2</v>
      </c>
      <c r="I10" s="106">
        <v>6.3671562574692003E-2</v>
      </c>
      <c r="J10" s="106">
        <v>0.12785013411857798</v>
      </c>
      <c r="K10" s="106">
        <v>0.12970037863952102</v>
      </c>
      <c r="L10" s="106">
        <v>0.13408522575506501</v>
      </c>
      <c r="M10" s="106">
        <v>0.10732475098965399</v>
      </c>
      <c r="N10" s="106">
        <v>0.11006051534378999</v>
      </c>
      <c r="O10" s="106">
        <v>0.10982914963241</v>
      </c>
      <c r="P10" s="106">
        <v>0.11272373189365302</v>
      </c>
      <c r="Q10" s="106">
        <v>0.11350540353943299</v>
      </c>
      <c r="R10" s="106">
        <v>9.4937515870256006E-2</v>
      </c>
      <c r="S10" s="106">
        <v>9.6702824918989003E-2</v>
      </c>
      <c r="T10" s="106">
        <v>9.7622145100272006E-2</v>
      </c>
      <c r="U10" s="106">
        <v>9.937190299304402E-2</v>
      </c>
      <c r="V10" s="106">
        <v>9.9502978601371E-2</v>
      </c>
      <c r="W10" s="106">
        <v>8.3969742616827006E-2</v>
      </c>
      <c r="X10" s="106">
        <v>8.405410849155398E-2</v>
      </c>
      <c r="Y10" s="106">
        <v>8.5968132005975986E-2</v>
      </c>
      <c r="Z10" s="106">
        <v>8.5682575895999993E-2</v>
      </c>
      <c r="AA10" s="106">
        <v>8.9180011228189998E-2</v>
      </c>
      <c r="AB10" s="106">
        <v>7.3293052681253995E-2</v>
      </c>
      <c r="AC10" s="106">
        <v>7.4789386716654999E-2</v>
      </c>
      <c r="AD10" s="106">
        <v>7.4083801048320005E-2</v>
      </c>
      <c r="AE10" s="106">
        <v>7.6152522140536E-2</v>
      </c>
      <c r="AF10" s="106">
        <v>7.6416037973641007E-2</v>
      </c>
      <c r="AG10" s="106">
        <v>7.6582993317137998E-2</v>
      </c>
      <c r="AH10" s="106">
        <v>7.6724803928606006E-2</v>
      </c>
      <c r="AI10" s="106">
        <v>7.7451703589343002E-2</v>
      </c>
      <c r="AJ10" s="106">
        <v>7.7112458896602995E-2</v>
      </c>
      <c r="AK10" s="106">
        <v>7.8815395415487988E-2</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3.9468226463178283E-2</v>
      </c>
      <c r="I11" s="108">
        <f>I9-I7-I10</f>
        <v>8.5595399953701523E-3</v>
      </c>
      <c r="J11" s="108">
        <v>0.33068656714169192</v>
      </c>
      <c r="K11" s="108">
        <v>0.33506057499844677</v>
      </c>
      <c r="L11" s="108">
        <v>0.33045178597156555</v>
      </c>
      <c r="M11" s="108">
        <v>0.35673439881994962</v>
      </c>
      <c r="N11" s="108">
        <v>0.35303446391880178</v>
      </c>
      <c r="O11" s="108">
        <v>0.35258559800725942</v>
      </c>
      <c r="P11" s="108">
        <v>0.34808236882387378</v>
      </c>
      <c r="Q11" s="108">
        <v>0.34596329783394725</v>
      </c>
      <c r="R11" s="108">
        <v>0.36295141267565889</v>
      </c>
      <c r="S11" s="108">
        <v>0.35902426870754817</v>
      </c>
      <c r="T11" s="108">
        <v>0.35590035801791131</v>
      </c>
      <c r="U11" s="108">
        <v>0.35186951469141303</v>
      </c>
      <c r="V11" s="108">
        <v>0.34925956791703827</v>
      </c>
      <c r="W11" s="108">
        <v>0.36216353479676744</v>
      </c>
      <c r="X11" s="108">
        <v>0.35918556099652849</v>
      </c>
      <c r="Y11" s="108">
        <v>0.35430728106867826</v>
      </c>
      <c r="Z11" s="108">
        <v>0.3515042198553347</v>
      </c>
      <c r="AA11" s="108">
        <v>0.34499251989084345</v>
      </c>
      <c r="AB11" s="108">
        <v>0.357964587189601</v>
      </c>
      <c r="AC11" s="108">
        <v>0.3526044125967972</v>
      </c>
      <c r="AD11" s="108">
        <v>0.34955561200574969</v>
      </c>
      <c r="AE11" s="108">
        <v>0.34376856441603965</v>
      </c>
      <c r="AF11" s="108">
        <v>0.33989554667488092</v>
      </c>
      <c r="AG11" s="108">
        <v>0.33609185789742613</v>
      </c>
      <c r="AH11" s="108">
        <v>0.33203497755157063</v>
      </c>
      <c r="AI11" s="108">
        <v>0.3272641033702956</v>
      </c>
      <c r="AJ11" s="108">
        <v>0.32350608231739164</v>
      </c>
      <c r="AK11" s="108">
        <v>0.3176856256019307</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5" t="s">
        <v>257</v>
      </c>
      <c r="C23" s="136"/>
      <c r="D23" s="136"/>
      <c r="E23" s="136"/>
      <c r="F23" s="136"/>
      <c r="G23" s="136"/>
      <c r="H23" s="136"/>
      <c r="I23" s="137"/>
    </row>
    <row r="24" spans="2:9" ht="13.9" customHeight="1" x14ac:dyDescent="0.3"/>
    <row r="25" spans="2:9" s="6" customFormat="1" ht="13.5" x14ac:dyDescent="0.25">
      <c r="B25" s="56" t="s">
        <v>21</v>
      </c>
      <c r="C25" s="138" t="s">
        <v>59</v>
      </c>
      <c r="D25" s="138"/>
      <c r="E25" s="138"/>
      <c r="F25" s="138"/>
      <c r="G25" s="138"/>
      <c r="H25" s="138"/>
      <c r="I25" s="138"/>
    </row>
    <row r="26" spans="2:9" s="6" customFormat="1" ht="72.400000000000006" customHeight="1" x14ac:dyDescent="0.25">
      <c r="B26" s="57">
        <v>1</v>
      </c>
      <c r="C26" s="131" t="s">
        <v>258</v>
      </c>
      <c r="D26" s="118"/>
      <c r="E26" s="118"/>
      <c r="F26" s="118"/>
      <c r="G26" s="118"/>
      <c r="H26" s="118"/>
      <c r="I26" s="118"/>
    </row>
    <row r="27" spans="2:9" s="6" customFormat="1" ht="54" customHeight="1" x14ac:dyDescent="0.25">
      <c r="B27" s="57">
        <v>2</v>
      </c>
      <c r="C27" s="131" t="s">
        <v>259</v>
      </c>
      <c r="D27" s="118"/>
      <c r="E27" s="118"/>
      <c r="F27" s="118"/>
      <c r="G27" s="118"/>
      <c r="H27" s="118"/>
      <c r="I27" s="118"/>
    </row>
    <row r="28" spans="2:9" s="6" customFormat="1" ht="54" customHeight="1" x14ac:dyDescent="0.25">
      <c r="B28" s="57">
        <v>3</v>
      </c>
      <c r="C28" s="131" t="s">
        <v>260</v>
      </c>
      <c r="D28" s="118"/>
      <c r="E28" s="118"/>
      <c r="F28" s="118"/>
      <c r="G28" s="118"/>
      <c r="H28" s="118"/>
      <c r="I28" s="118"/>
    </row>
    <row r="29" spans="2:9" s="6" customFormat="1" ht="54" customHeight="1" x14ac:dyDescent="0.25">
      <c r="B29" s="57">
        <v>4</v>
      </c>
      <c r="C29" s="131" t="s">
        <v>261</v>
      </c>
      <c r="D29" s="118"/>
      <c r="E29" s="118"/>
      <c r="F29" s="118"/>
      <c r="G29" s="118"/>
      <c r="H29" s="118"/>
      <c r="I29" s="118"/>
    </row>
    <row r="30" spans="2:9" s="6" customFormat="1" ht="54" customHeight="1" x14ac:dyDescent="0.25">
      <c r="B30" s="57">
        <v>5</v>
      </c>
      <c r="C30" s="131" t="s">
        <v>262</v>
      </c>
      <c r="D30" s="118"/>
      <c r="E30" s="118"/>
      <c r="F30" s="118"/>
      <c r="G30" s="118"/>
      <c r="H30" s="118"/>
      <c r="I30" s="118"/>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Pilleth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2.3119999999999998</v>
      </c>
      <c r="I7" s="106">
        <v>2.3119999999999998</v>
      </c>
      <c r="J7" s="106">
        <v>2.3119999999999998</v>
      </c>
      <c r="K7" s="106">
        <v>2.3119999999999998</v>
      </c>
      <c r="L7" s="106">
        <v>2.3119999999999998</v>
      </c>
      <c r="M7" s="106">
        <v>2.3119999999999998</v>
      </c>
      <c r="N7" s="106">
        <v>2.3119999999999998</v>
      </c>
      <c r="O7" s="106">
        <v>2.3119999999999998</v>
      </c>
      <c r="P7" s="106">
        <v>2.3119999999999998</v>
      </c>
      <c r="Q7" s="106">
        <v>2.3119999999999998</v>
      </c>
      <c r="R7" s="106">
        <v>2.3119999999999998</v>
      </c>
      <c r="S7" s="106">
        <v>2.3119999999999998</v>
      </c>
      <c r="T7" s="106">
        <v>2.3119999999999998</v>
      </c>
      <c r="U7" s="106">
        <v>2.3119999999999998</v>
      </c>
      <c r="V7" s="106">
        <v>2.3119999999999998</v>
      </c>
      <c r="W7" s="106">
        <v>2.3119999999999998</v>
      </c>
      <c r="X7" s="106">
        <v>2.3119999999999998</v>
      </c>
      <c r="Y7" s="106">
        <v>2.3119999999999998</v>
      </c>
      <c r="Z7" s="106">
        <v>2.3119999999999998</v>
      </c>
      <c r="AA7" s="106">
        <v>2.3119999999999998</v>
      </c>
      <c r="AB7" s="106">
        <v>2.3119999999999998</v>
      </c>
      <c r="AC7" s="106">
        <v>2.3119999999999998</v>
      </c>
      <c r="AD7" s="106">
        <v>2.3119999999999998</v>
      </c>
      <c r="AE7" s="106">
        <v>2.3119999999999998</v>
      </c>
      <c r="AF7" s="106">
        <v>2.3119999999999998</v>
      </c>
      <c r="AG7" s="106">
        <v>2.3119999999999998</v>
      </c>
      <c r="AH7" s="106">
        <v>2.3119999999999998</v>
      </c>
      <c r="AI7" s="106">
        <v>2.3119999999999998</v>
      </c>
      <c r="AJ7" s="106">
        <v>2.3119999999999998</v>
      </c>
      <c r="AK7" s="106">
        <v>2.3119999999999998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1.2618898978433598E-2</v>
      </c>
      <c r="I8" s="106">
        <v>1.0542327410693574E-2</v>
      </c>
      <c r="J8" s="106">
        <v>1.4607974999999999E-2</v>
      </c>
      <c r="K8" s="106">
        <v>1.4607974999999999E-2</v>
      </c>
      <c r="L8" s="106">
        <v>1.4607974999999999E-2</v>
      </c>
      <c r="M8" s="106">
        <v>1.4607974999999999E-2</v>
      </c>
      <c r="N8" s="106">
        <v>1.4607974999999999E-2</v>
      </c>
      <c r="O8" s="106">
        <v>1.4607974999999999E-2</v>
      </c>
      <c r="P8" s="106">
        <v>1.4607974999999999E-2</v>
      </c>
      <c r="Q8" s="106">
        <v>1.4607974999999999E-2</v>
      </c>
      <c r="R8" s="106">
        <v>1.4607974999999999E-2</v>
      </c>
      <c r="S8" s="106">
        <v>1.4607974999999999E-2</v>
      </c>
      <c r="T8" s="106">
        <v>1.4607974999999999E-2</v>
      </c>
      <c r="U8" s="106">
        <v>1.4607974999999999E-2</v>
      </c>
      <c r="V8" s="106">
        <v>1.4607974999999999E-2</v>
      </c>
      <c r="W8" s="106">
        <v>1.4607974999999999E-2</v>
      </c>
      <c r="X8" s="106">
        <v>1.4607974999999999E-2</v>
      </c>
      <c r="Y8" s="106">
        <v>1.4607974999999999E-2</v>
      </c>
      <c r="Z8" s="106">
        <v>1.4607974999999999E-2</v>
      </c>
      <c r="AA8" s="106">
        <v>1.4607974999999999E-2</v>
      </c>
      <c r="AB8" s="106">
        <v>1.4607974999999999E-2</v>
      </c>
      <c r="AC8" s="106">
        <v>1.4607974999999999E-2</v>
      </c>
      <c r="AD8" s="106">
        <v>1.4607974999999999E-2</v>
      </c>
      <c r="AE8" s="106">
        <v>1.4607974999999999E-2</v>
      </c>
      <c r="AF8" s="106">
        <v>1.4607974999999999E-2</v>
      </c>
      <c r="AG8" s="106">
        <v>1.4607974999999999E-2</v>
      </c>
      <c r="AH8" s="106">
        <v>1.4607974999999999E-2</v>
      </c>
      <c r="AI8" s="106">
        <v>1.4607974999999999E-2</v>
      </c>
      <c r="AJ8" s="106">
        <v>1.4607974999999999E-2</v>
      </c>
      <c r="AK8" s="106">
        <v>1.4607974999999999E-2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7.6883532283356301E-3</v>
      </c>
      <c r="I9" s="106">
        <v>3.3412342933926776E-3</v>
      </c>
      <c r="J9" s="106">
        <v>1.4457806934703882E-2</v>
      </c>
      <c r="K9" s="106">
        <v>1.4457806934703882E-2</v>
      </c>
      <c r="L9" s="106">
        <v>1.4457806934703882E-2</v>
      </c>
      <c r="M9" s="106">
        <v>1.4457806934703882E-2</v>
      </c>
      <c r="N9" s="106">
        <v>1.4457806934703882E-2</v>
      </c>
      <c r="O9" s="106">
        <v>1.4457806934703882E-2</v>
      </c>
      <c r="P9" s="106">
        <v>1.4457806934703882E-2</v>
      </c>
      <c r="Q9" s="106">
        <v>1.4457806934703882E-2</v>
      </c>
      <c r="R9" s="106">
        <v>1.4457806934703882E-2</v>
      </c>
      <c r="S9" s="106">
        <v>1.4457806934703882E-2</v>
      </c>
      <c r="T9" s="106">
        <v>1.4457806934703882E-2</v>
      </c>
      <c r="U9" s="106">
        <v>1.4457806934703882E-2</v>
      </c>
      <c r="V9" s="106">
        <v>1.4457806934703882E-2</v>
      </c>
      <c r="W9" s="106">
        <v>1.4457806934703882E-2</v>
      </c>
      <c r="X9" s="106">
        <v>1.4457806934703882E-2</v>
      </c>
      <c r="Y9" s="106">
        <v>1.4457806934703882E-2</v>
      </c>
      <c r="Z9" s="106">
        <v>1.4457806934703882E-2</v>
      </c>
      <c r="AA9" s="106">
        <v>1.4457806934703882E-2</v>
      </c>
      <c r="AB9" s="106">
        <v>1.4457806934703882E-2</v>
      </c>
      <c r="AC9" s="106">
        <v>1.4457806934703882E-2</v>
      </c>
      <c r="AD9" s="106">
        <v>1.4457806934703882E-2</v>
      </c>
      <c r="AE9" s="106">
        <v>1.4457806934703882E-2</v>
      </c>
      <c r="AF9" s="106">
        <v>1.4457806934703882E-2</v>
      </c>
      <c r="AG9" s="106">
        <v>1.4457806934703882E-2</v>
      </c>
      <c r="AH9" s="106">
        <v>1.4457806934703882E-2</v>
      </c>
      <c r="AI9" s="106">
        <v>1.4457806934703882E-2</v>
      </c>
      <c r="AJ9" s="106">
        <v>1.4457806934703882E-2</v>
      </c>
      <c r="AK9" s="106">
        <v>1.4457806934703882E-2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5" t="s">
        <v>268</v>
      </c>
      <c r="C21" s="136"/>
      <c r="D21" s="136"/>
      <c r="E21" s="136"/>
      <c r="F21" s="136"/>
      <c r="G21" s="136"/>
      <c r="H21" s="136"/>
      <c r="I21" s="137"/>
    </row>
    <row r="22" spans="2:9" x14ac:dyDescent="0.3"/>
    <row r="23" spans="2:9" s="6" customFormat="1" ht="13.5" x14ac:dyDescent="0.25">
      <c r="B23" s="56" t="s">
        <v>21</v>
      </c>
      <c r="C23" s="138" t="s">
        <v>59</v>
      </c>
      <c r="D23" s="138"/>
      <c r="E23" s="138"/>
      <c r="F23" s="138"/>
      <c r="G23" s="138"/>
      <c r="H23" s="138"/>
      <c r="I23" s="138"/>
    </row>
    <row r="24" spans="2:9" s="6" customFormat="1" ht="75.400000000000006" customHeight="1" x14ac:dyDescent="0.25">
      <c r="B24" s="57">
        <v>1</v>
      </c>
      <c r="C24" s="131" t="s">
        <v>269</v>
      </c>
      <c r="D24" s="118"/>
      <c r="E24" s="118"/>
      <c r="F24" s="118"/>
      <c r="G24" s="118"/>
      <c r="H24" s="118"/>
      <c r="I24" s="118"/>
    </row>
    <row r="25" spans="2:9" s="6" customFormat="1" ht="118.5" customHeight="1" x14ac:dyDescent="0.25">
      <c r="B25" s="57">
        <v>2</v>
      </c>
      <c r="C25" s="131" t="s">
        <v>270</v>
      </c>
      <c r="D25" s="118"/>
      <c r="E25" s="118"/>
      <c r="F25" s="118"/>
      <c r="G25" s="118"/>
      <c r="H25" s="118"/>
      <c r="I25" s="118"/>
    </row>
    <row r="26" spans="2:9" s="6" customFormat="1" ht="85.5" customHeight="1" x14ac:dyDescent="0.25">
      <c r="B26" s="57">
        <v>3</v>
      </c>
      <c r="C26" s="131" t="s">
        <v>271</v>
      </c>
      <c r="D26" s="118"/>
      <c r="E26" s="118"/>
      <c r="F26" s="118"/>
      <c r="G26" s="118"/>
      <c r="H26" s="118"/>
      <c r="I26" s="118"/>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7" t="s">
        <v>272</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2" t="s">
        <v>5</v>
      </c>
      <c r="C4" s="123"/>
      <c r="D4" s="139" t="str">
        <f>'Cover sheet'!C6</f>
        <v>Pilleth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0.42439806023432991</v>
      </c>
      <c r="I7" s="106">
        <v>0.41974644576739567</v>
      </c>
      <c r="J7" s="106">
        <v>0.3727526420471628</v>
      </c>
      <c r="K7" s="106">
        <v>0.36617970667431371</v>
      </c>
      <c r="L7" s="106">
        <v>0.36585745919951951</v>
      </c>
      <c r="M7" s="106">
        <v>0.36554579546938443</v>
      </c>
      <c r="N7" s="106">
        <v>0.36530958236991035</v>
      </c>
      <c r="O7" s="106">
        <v>0.36508249846513702</v>
      </c>
      <c r="P7" s="106">
        <v>0.36486274176390621</v>
      </c>
      <c r="Q7" s="106">
        <v>0.3646506128472316</v>
      </c>
      <c r="R7" s="106">
        <v>0.3644453925233071</v>
      </c>
      <c r="S7" s="106">
        <v>0.36424614712512526</v>
      </c>
      <c r="T7" s="106">
        <v>0.36405292426374386</v>
      </c>
      <c r="U7" s="106">
        <v>0.36386529548042124</v>
      </c>
      <c r="V7" s="106">
        <v>0.36368277445299751</v>
      </c>
      <c r="W7" s="106">
        <v>0.36350505514191767</v>
      </c>
      <c r="X7" s="106">
        <v>0.36334934869509022</v>
      </c>
      <c r="Y7" s="106">
        <v>0.36319789690325954</v>
      </c>
      <c r="Z7" s="106">
        <v>0.36305037762467302</v>
      </c>
      <c r="AA7" s="106">
        <v>0.3629066814334922</v>
      </c>
      <c r="AB7" s="106">
        <v>0.36276655221672827</v>
      </c>
      <c r="AC7" s="106">
        <v>0.36262898214816297</v>
      </c>
      <c r="AD7" s="106">
        <v>0.36249464882615562</v>
      </c>
      <c r="AE7" s="106">
        <v>0.36236329983207127</v>
      </c>
      <c r="AF7" s="106">
        <v>0.36223482382733163</v>
      </c>
      <c r="AG7" s="106">
        <v>0.36210901798767603</v>
      </c>
      <c r="AH7" s="106">
        <v>0.36202899639063918</v>
      </c>
      <c r="AI7" s="106">
        <v>0.36195140432622047</v>
      </c>
      <c r="AJ7" s="106">
        <v>0.36187614312769889</v>
      </c>
      <c r="AK7" s="106">
        <v>0.36180311673253412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1.7214857121935732E-2</v>
      </c>
      <c r="I8" s="106">
        <v>2.157852877937334E-2</v>
      </c>
      <c r="J8" s="106">
        <v>9.4855473485990233E-3</v>
      </c>
      <c r="K8" s="106">
        <v>9.144071167537236E-3</v>
      </c>
      <c r="L8" s="106">
        <v>8.8187282045844757E-3</v>
      </c>
      <c r="M8" s="106">
        <v>8.5082705538419203E-3</v>
      </c>
      <c r="N8" s="106">
        <v>8.2116697529446975E-3</v>
      </c>
      <c r="O8" s="106">
        <v>7.9280221337084331E-3</v>
      </c>
      <c r="P8" s="106">
        <v>7.6565079442852992E-3</v>
      </c>
      <c r="Q8" s="106">
        <v>7.3964126162097184E-3</v>
      </c>
      <c r="R8" s="106">
        <v>7.1470796472995453E-3</v>
      </c>
      <c r="S8" s="106">
        <v>6.9079099196546947E-3</v>
      </c>
      <c r="T8" s="106">
        <v>6.6783648417817892E-3</v>
      </c>
      <c r="U8" s="106">
        <v>6.4579451824763288E-3</v>
      </c>
      <c r="V8" s="106">
        <v>6.2461899222836445E-3</v>
      </c>
      <c r="W8" s="106">
        <v>6.0426737456895771E-3</v>
      </c>
      <c r="X8" s="106">
        <v>5.8470009029506142E-3</v>
      </c>
      <c r="Y8" s="106">
        <v>5.6588042117728726E-3</v>
      </c>
      <c r="Z8" s="106">
        <v>5.4777394414182948E-3</v>
      </c>
      <c r="AA8" s="106">
        <v>5.3034857348229578E-3</v>
      </c>
      <c r="AB8" s="106">
        <v>5.1357407637501349E-3</v>
      </c>
      <c r="AC8" s="106">
        <v>4.9742149642498477E-3</v>
      </c>
      <c r="AD8" s="106">
        <v>4.8186470370636782E-3</v>
      </c>
      <c r="AE8" s="106">
        <v>4.6687838919017991E-3</v>
      </c>
      <c r="AF8" s="106">
        <v>4.5243871446692466E-3</v>
      </c>
      <c r="AG8" s="106">
        <v>4.3852305004099344E-3</v>
      </c>
      <c r="AH8" s="106">
        <v>4.2510993966524248E-3</v>
      </c>
      <c r="AI8" s="106">
        <v>4.121790859472358E-3</v>
      </c>
      <c r="AJ8" s="106">
        <v>3.9971119492859027E-3</v>
      </c>
      <c r="AK8" s="106">
        <v>3.876879139976021E-3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135.93209069675541</v>
      </c>
      <c r="I9" s="106">
        <v>0.35342682082329829</v>
      </c>
      <c r="J9" s="106">
        <v>0.33068187431548207</v>
      </c>
      <c r="K9" s="106">
        <v>0.34217355423665957</v>
      </c>
      <c r="L9" s="106">
        <v>0.35349641353747652</v>
      </c>
      <c r="M9" s="106">
        <v>0.36479675426695113</v>
      </c>
      <c r="N9" s="106">
        <v>0.3762582194889651</v>
      </c>
      <c r="O9" s="106">
        <v>0.38731441016729479</v>
      </c>
      <c r="P9" s="106">
        <v>0.39836967767737463</v>
      </c>
      <c r="Q9" s="106">
        <v>0.40885758891269924</v>
      </c>
      <c r="R9" s="106">
        <v>0.41947370603930889</v>
      </c>
      <c r="S9" s="106">
        <v>0.43008180005790614</v>
      </c>
      <c r="T9" s="106">
        <v>0.44062293539626929</v>
      </c>
      <c r="U9" s="106">
        <v>0.45114826065519914</v>
      </c>
      <c r="V9" s="106">
        <v>0.46170059824621612</v>
      </c>
      <c r="W9" s="106">
        <v>0.47226412894738784</v>
      </c>
      <c r="X9" s="106">
        <v>0.48287661481106181</v>
      </c>
      <c r="Y9" s="106">
        <v>0.49343299824042736</v>
      </c>
      <c r="Z9" s="106">
        <v>0.50393191178315444</v>
      </c>
      <c r="AA9" s="106">
        <v>0.5142374288050644</v>
      </c>
      <c r="AB9" s="106">
        <v>0.52425239092067477</v>
      </c>
      <c r="AC9" s="106">
        <v>0.53452915226910935</v>
      </c>
      <c r="AD9" s="106">
        <v>0.54460793746111247</v>
      </c>
      <c r="AE9" s="106">
        <v>0.5544978015737646</v>
      </c>
      <c r="AF9" s="106">
        <v>0.56416121834008359</v>
      </c>
      <c r="AG9" s="106">
        <v>0.57375859012610464</v>
      </c>
      <c r="AH9" s="106">
        <v>0.58348417755422977</v>
      </c>
      <c r="AI9" s="106">
        <v>0.59327952586037358</v>
      </c>
      <c r="AJ9" s="106">
        <v>0.60305279732168715</v>
      </c>
      <c r="AK9" s="106">
        <v>0.61277541490726772</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180.15162828851948</v>
      </c>
      <c r="I10" s="106">
        <v>0.9167024816175201</v>
      </c>
      <c r="J10" s="106">
        <v>0.71048076974813845</v>
      </c>
      <c r="K10" s="106">
        <v>0.69951512780527214</v>
      </c>
      <c r="L10" s="106">
        <v>0.68890011486525538</v>
      </c>
      <c r="M10" s="106">
        <v>0.67853287063379664</v>
      </c>
      <c r="N10" s="106">
        <v>0.66839194851817363</v>
      </c>
      <c r="O10" s="106">
        <v>0.65835218636210391</v>
      </c>
      <c r="P10" s="106">
        <v>0.64924303820070872</v>
      </c>
      <c r="Q10" s="106">
        <v>0.64042763872937747</v>
      </c>
      <c r="R10" s="106">
        <v>0.63169931228554665</v>
      </c>
      <c r="S10" s="106">
        <v>0.62353902080931478</v>
      </c>
      <c r="T10" s="106">
        <v>0.61546889975184071</v>
      </c>
      <c r="U10" s="106">
        <v>0.60747118744683248</v>
      </c>
      <c r="V10" s="106">
        <v>0.59962599163245078</v>
      </c>
      <c r="W10" s="106">
        <v>0.59190270985248572</v>
      </c>
      <c r="X10" s="106">
        <v>0.58436016189014806</v>
      </c>
      <c r="Y10" s="106">
        <v>0.57693071822233921</v>
      </c>
      <c r="Z10" s="106">
        <v>0.56967144035330397</v>
      </c>
      <c r="AA10" s="106">
        <v>0.56252287165317594</v>
      </c>
      <c r="AB10" s="106">
        <v>0.55556389012573937</v>
      </c>
      <c r="AC10" s="106">
        <v>0.5492931364976219</v>
      </c>
      <c r="AD10" s="106">
        <v>0.54310511186476995</v>
      </c>
      <c r="AE10" s="106">
        <v>0.53706715886170808</v>
      </c>
      <c r="AF10" s="106">
        <v>0.53114605143191773</v>
      </c>
      <c r="AG10" s="106">
        <v>0.52531145684090608</v>
      </c>
      <c r="AH10" s="106">
        <v>0.5195693478498995</v>
      </c>
      <c r="AI10" s="106">
        <v>0.51387377530365119</v>
      </c>
      <c r="AJ10" s="106">
        <v>0.50824600010630927</v>
      </c>
      <c r="AK10" s="106">
        <v>0.50268240350224369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135.93209069675541</v>
      </c>
      <c r="I11" s="112">
        <v>126.23676926455815</v>
      </c>
      <c r="J11" s="112">
        <v>116</v>
      </c>
      <c r="K11" s="112">
        <v>116</v>
      </c>
      <c r="L11" s="112">
        <v>117</v>
      </c>
      <c r="M11" s="112">
        <v>117</v>
      </c>
      <c r="N11" s="112">
        <v>118</v>
      </c>
      <c r="O11" s="112">
        <v>118</v>
      </c>
      <c r="P11" s="112">
        <v>119</v>
      </c>
      <c r="Q11" s="112">
        <v>120</v>
      </c>
      <c r="R11" s="112">
        <v>120</v>
      </c>
      <c r="S11" s="112">
        <v>121</v>
      </c>
      <c r="T11" s="112">
        <v>122</v>
      </c>
      <c r="U11" s="112">
        <v>123</v>
      </c>
      <c r="V11" s="112">
        <v>123</v>
      </c>
      <c r="W11" s="112">
        <v>124</v>
      </c>
      <c r="X11" s="112">
        <v>125</v>
      </c>
      <c r="Y11" s="112">
        <v>126</v>
      </c>
      <c r="Z11" s="112">
        <v>126</v>
      </c>
      <c r="AA11" s="112">
        <v>127</v>
      </c>
      <c r="AB11" s="112">
        <v>128</v>
      </c>
      <c r="AC11" s="112">
        <v>129</v>
      </c>
      <c r="AD11" s="112">
        <v>129</v>
      </c>
      <c r="AE11" s="112">
        <v>130</v>
      </c>
      <c r="AF11" s="112">
        <v>131</v>
      </c>
      <c r="AG11" s="112">
        <v>131</v>
      </c>
      <c r="AH11" s="112">
        <v>132</v>
      </c>
      <c r="AI11" s="112">
        <v>133</v>
      </c>
      <c r="AJ11" s="112">
        <v>133</v>
      </c>
      <c r="AK11" s="112">
        <v>134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180.15162828851948</v>
      </c>
      <c r="I12" s="112">
        <v>175.77719618691637</v>
      </c>
      <c r="J12" s="112">
        <v>136</v>
      </c>
      <c r="K12" s="112">
        <v>135</v>
      </c>
      <c r="L12" s="112">
        <v>135</v>
      </c>
      <c r="M12" s="112">
        <v>134</v>
      </c>
      <c r="N12" s="112">
        <v>133</v>
      </c>
      <c r="O12" s="112">
        <v>133</v>
      </c>
      <c r="P12" s="112">
        <v>132</v>
      </c>
      <c r="Q12" s="112">
        <v>132</v>
      </c>
      <c r="R12" s="112">
        <v>131</v>
      </c>
      <c r="S12" s="112">
        <v>131</v>
      </c>
      <c r="T12" s="112">
        <v>130</v>
      </c>
      <c r="U12" s="112">
        <v>130</v>
      </c>
      <c r="V12" s="112">
        <v>129</v>
      </c>
      <c r="W12" s="112">
        <v>129</v>
      </c>
      <c r="X12" s="112">
        <v>128</v>
      </c>
      <c r="Y12" s="112">
        <v>128</v>
      </c>
      <c r="Z12" s="112">
        <v>128</v>
      </c>
      <c r="AA12" s="112">
        <v>127</v>
      </c>
      <c r="AB12" s="112">
        <v>127</v>
      </c>
      <c r="AC12" s="112">
        <v>126</v>
      </c>
      <c r="AD12" s="112">
        <v>126</v>
      </c>
      <c r="AE12" s="112">
        <v>126</v>
      </c>
      <c r="AF12" s="112">
        <v>126</v>
      </c>
      <c r="AG12" s="112">
        <v>125</v>
      </c>
      <c r="AH12" s="112">
        <v>125</v>
      </c>
      <c r="AI12" s="112">
        <v>125</v>
      </c>
      <c r="AJ12" s="112">
        <v>124</v>
      </c>
      <c r="AK12" s="112">
        <v>124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164.96573070940079</v>
      </c>
      <c r="I13" s="112">
        <v>158.47194776630545</v>
      </c>
      <c r="J13" s="112">
        <v>128.91678809489076</v>
      </c>
      <c r="K13" s="112">
        <v>128.48016393937942</v>
      </c>
      <c r="L13" s="112">
        <v>128.07110804823213</v>
      </c>
      <c r="M13" s="112">
        <v>127.6541012520651</v>
      </c>
      <c r="N13" s="112">
        <v>127.26751823302024</v>
      </c>
      <c r="O13" s="112">
        <v>126.92989440312989</v>
      </c>
      <c r="P13" s="112">
        <v>126.8076454575864</v>
      </c>
      <c r="Q13" s="112">
        <v>126.64337551841081</v>
      </c>
      <c r="R13" s="112">
        <v>126.52415803020601</v>
      </c>
      <c r="S13" s="112">
        <v>126.48879543127563</v>
      </c>
      <c r="T13" s="112">
        <v>126.48983101598056</v>
      </c>
      <c r="U13" s="112">
        <v>126.51541693272284</v>
      </c>
      <c r="V13" s="112">
        <v>126.56954013461626</v>
      </c>
      <c r="W13" s="112">
        <v>126.64191095748598</v>
      </c>
      <c r="X13" s="112">
        <v>126.75681446267399</v>
      </c>
      <c r="Y13" s="112">
        <v>126.87964296140819</v>
      </c>
      <c r="Z13" s="112">
        <v>127.02029220489521</v>
      </c>
      <c r="AA13" s="112">
        <v>127.16519316827433</v>
      </c>
      <c r="AB13" s="112">
        <v>127.29770866234612</v>
      </c>
      <c r="AC13" s="112">
        <v>127.52369252872741</v>
      </c>
      <c r="AD13" s="112">
        <v>127.75360034284506</v>
      </c>
      <c r="AE13" s="112">
        <v>127.98049183847645</v>
      </c>
      <c r="AF13" s="112">
        <v>128.17937042309936</v>
      </c>
      <c r="AG13" s="112">
        <v>128.37115411970214</v>
      </c>
      <c r="AH13" s="112">
        <v>128.6027366468019</v>
      </c>
      <c r="AI13" s="112">
        <v>128.84983536078576</v>
      </c>
      <c r="AJ13" s="112">
        <v>129.08908464847642</v>
      </c>
      <c r="AK13" s="112">
        <v>129.32403062291291</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0.52472036931572441</v>
      </c>
      <c r="I14" s="106">
        <v>0.9290944207962345</v>
      </c>
      <c r="J14" s="106">
        <v>0.37845564097700762</v>
      </c>
      <c r="K14" s="106">
        <v>0.37845564097700762</v>
      </c>
      <c r="L14" s="106">
        <v>0.37845564097700757</v>
      </c>
      <c r="M14" s="106">
        <v>0.37845564097700757</v>
      </c>
      <c r="N14" s="106">
        <v>0.37845564097700757</v>
      </c>
      <c r="O14" s="106">
        <v>0.37845564097700757</v>
      </c>
      <c r="P14" s="106">
        <v>0.37845564097700762</v>
      </c>
      <c r="Q14" s="106">
        <v>0.37845564097700757</v>
      </c>
      <c r="R14" s="106">
        <v>0.37845564097700757</v>
      </c>
      <c r="S14" s="106">
        <v>0.37845564097700746</v>
      </c>
      <c r="T14" s="106">
        <v>0.37845564097700751</v>
      </c>
      <c r="U14" s="106">
        <v>0.37845564097700746</v>
      </c>
      <c r="V14" s="106">
        <v>0.37845564097700746</v>
      </c>
      <c r="W14" s="106">
        <v>0.37845564097700746</v>
      </c>
      <c r="X14" s="106">
        <v>0.3784556409770074</v>
      </c>
      <c r="Y14" s="106">
        <v>0.37845564097700746</v>
      </c>
      <c r="Z14" s="106">
        <v>0.3784556409770074</v>
      </c>
      <c r="AA14" s="106">
        <v>0.37845564097700746</v>
      </c>
      <c r="AB14" s="106">
        <v>0.37845564097700746</v>
      </c>
      <c r="AC14" s="106">
        <v>0.37845564097700746</v>
      </c>
      <c r="AD14" s="106">
        <v>0.3784556409770074</v>
      </c>
      <c r="AE14" s="106">
        <v>0.3784556409770074</v>
      </c>
      <c r="AF14" s="106">
        <v>0.37845564097700735</v>
      </c>
      <c r="AG14" s="106">
        <v>0.37845564097700735</v>
      </c>
      <c r="AH14" s="106">
        <v>0.37845564097700735</v>
      </c>
      <c r="AI14" s="106">
        <v>0.37845564097700735</v>
      </c>
      <c r="AJ14" s="106">
        <v>0.37845564097700729</v>
      </c>
      <c r="AK14" s="106">
        <v>0.37845564097700723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126.57589417819912</v>
      </c>
      <c r="I15" s="106">
        <v>216.76268197625691</v>
      </c>
      <c r="J15" s="106">
        <v>91.845688017639503</v>
      </c>
      <c r="K15" s="106">
        <v>91.181581554722982</v>
      </c>
      <c r="L15" s="106">
        <v>90.529385943501211</v>
      </c>
      <c r="M15" s="106">
        <v>89.873946331430574</v>
      </c>
      <c r="N15" s="106">
        <v>89.191181309901594</v>
      </c>
      <c r="O15" s="106">
        <v>88.525952124080831</v>
      </c>
      <c r="P15" s="106">
        <v>87.947868798206841</v>
      </c>
      <c r="Q15" s="106">
        <v>87.438870502332477</v>
      </c>
      <c r="R15" s="106">
        <v>86.901330697880468</v>
      </c>
      <c r="S15" s="106">
        <v>86.349001211009423</v>
      </c>
      <c r="T15" s="106">
        <v>85.789792467811168</v>
      </c>
      <c r="U15" s="106">
        <v>85.219614716894739</v>
      </c>
      <c r="V15" s="106">
        <v>84.64142923335163</v>
      </c>
      <c r="W15" s="106">
        <v>84.056519357459138</v>
      </c>
      <c r="X15" s="106">
        <v>83.46348736196849</v>
      </c>
      <c r="Y15" s="106">
        <v>82.872402767094542</v>
      </c>
      <c r="Z15" s="106">
        <v>82.287654118094821</v>
      </c>
      <c r="AA15" s="106">
        <v>81.718517589138614</v>
      </c>
      <c r="AB15" s="106">
        <v>81.184188267108595</v>
      </c>
      <c r="AC15" s="106">
        <v>80.687690932052817</v>
      </c>
      <c r="AD15" s="106">
        <v>80.207802119590056</v>
      </c>
      <c r="AE15" s="106">
        <v>79.751702349967672</v>
      </c>
      <c r="AF15" s="106">
        <v>79.323737603019765</v>
      </c>
      <c r="AG15" s="106">
        <v>78.90378468095048</v>
      </c>
      <c r="AH15" s="106">
        <v>78.467939871010472</v>
      </c>
      <c r="AI15" s="106">
        <v>78.021127160523562</v>
      </c>
      <c r="AJ15" s="106">
        <v>77.577595166851253</v>
      </c>
      <c r="AK15" s="106">
        <v>77.138933947769317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1.4059999999999999</v>
      </c>
      <c r="I16" s="106">
        <v>1.4379999999999999</v>
      </c>
      <c r="J16" s="106">
        <v>1.5594637911687961</v>
      </c>
      <c r="K16" s="106">
        <v>1.6182478191596803</v>
      </c>
      <c r="L16" s="106">
        <v>1.6764853609205446</v>
      </c>
      <c r="M16" s="106">
        <v>1.7348592985298263</v>
      </c>
      <c r="N16" s="106">
        <v>1.7945074760309863</v>
      </c>
      <c r="O16" s="106">
        <v>1.8533879872261387</v>
      </c>
      <c r="P16" s="106">
        <v>1.9081530383998841</v>
      </c>
      <c r="Q16" s="106">
        <v>1.9595245854428063</v>
      </c>
      <c r="R16" s="106">
        <v>2.012166068363856</v>
      </c>
      <c r="S16" s="106">
        <v>2.0654587387002583</v>
      </c>
      <c r="T16" s="106">
        <v>2.1190453604089057</v>
      </c>
      <c r="U16" s="106">
        <v>2.1731596191976275</v>
      </c>
      <c r="V16" s="106">
        <v>2.2276840421201571</v>
      </c>
      <c r="W16" s="106">
        <v>2.2825818703423186</v>
      </c>
      <c r="X16" s="106">
        <v>2.3379558295777003</v>
      </c>
      <c r="Y16" s="106">
        <v>2.3932972759827629</v>
      </c>
      <c r="Z16" s="106">
        <v>2.4483772925162977</v>
      </c>
      <c r="AA16" s="106">
        <v>2.5026830669048952</v>
      </c>
      <c r="AB16" s="106">
        <v>2.5551173849479447</v>
      </c>
      <c r="AC16" s="106">
        <v>2.6054453390055681</v>
      </c>
      <c r="AD16" s="106">
        <v>2.6548179925249733</v>
      </c>
      <c r="AE16" s="106">
        <v>2.7027954533143714</v>
      </c>
      <c r="AF16" s="106">
        <v>2.7490858873017263</v>
      </c>
      <c r="AG16" s="106">
        <v>2.7948390487758838</v>
      </c>
      <c r="AH16" s="106">
        <v>2.8414823530845643</v>
      </c>
      <c r="AI16" s="106">
        <v>2.8887582919525459</v>
      </c>
      <c r="AJ16" s="106">
        <v>2.9358251853009354</v>
      </c>
      <c r="AK16" s="106">
        <v>2.9825875990727511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39.886524822695037</v>
      </c>
      <c r="I17" s="113">
        <v>41.99660633484163</v>
      </c>
      <c r="J17" s="114">
        <v>0.43520823420931926</v>
      </c>
      <c r="K17" s="114">
        <v>0.44789360156357738</v>
      </c>
      <c r="L17" s="114">
        <v>0.46023325618849781</v>
      </c>
      <c r="M17" s="114">
        <v>0.47233337317054369</v>
      </c>
      <c r="N17" s="114">
        <v>0.48434958688772572</v>
      </c>
      <c r="O17" s="114">
        <v>0.49599946557748886</v>
      </c>
      <c r="P17" s="114">
        <v>0.50686934957675711</v>
      </c>
      <c r="Q17" s="114">
        <v>0.51709948861217236</v>
      </c>
      <c r="R17" s="114">
        <v>0.52729025633209048</v>
      </c>
      <c r="S17" s="114">
        <v>0.53735732384463286</v>
      </c>
      <c r="T17" s="114">
        <v>0.54725526009456249</v>
      </c>
      <c r="U17" s="114">
        <v>0.55700893255915485</v>
      </c>
      <c r="V17" s="114">
        <v>0.56660288792798075</v>
      </c>
      <c r="W17" s="114">
        <v>0.5760319028131623</v>
      </c>
      <c r="X17" s="114">
        <v>0.58530548505566071</v>
      </c>
      <c r="Y17" s="114">
        <v>0.59437277124901577</v>
      </c>
      <c r="Z17" s="114">
        <v>0.60321566403136018</v>
      </c>
      <c r="AA17" s="114">
        <v>0.61179287459073062</v>
      </c>
      <c r="AB17" s="114">
        <v>0.62001700407521509</v>
      </c>
      <c r="AC17" s="114">
        <v>0.62788568379043208</v>
      </c>
      <c r="AD17" s="114">
        <v>0.63551332128631333</v>
      </c>
      <c r="AE17" s="114">
        <v>0.64287324796702561</v>
      </c>
      <c r="AF17" s="114">
        <v>0.64995397924485121</v>
      </c>
      <c r="AG17" s="114">
        <v>0.65685660416602443</v>
      </c>
      <c r="AH17" s="114">
        <v>0.6636927831084154</v>
      </c>
      <c r="AI17" s="114">
        <v>0.67043990726525049</v>
      </c>
      <c r="AJ17" s="114">
        <v>0.67703647681371315</v>
      </c>
      <c r="AK17" s="114">
        <v>0.683479074416943</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5" t="s">
        <v>285</v>
      </c>
      <c r="C29" s="136"/>
      <c r="D29" s="136"/>
      <c r="E29" s="136"/>
      <c r="F29" s="136"/>
      <c r="G29" s="136"/>
      <c r="H29" s="136"/>
      <c r="I29" s="137"/>
    </row>
    <row r="30" spans="2:88" x14ac:dyDescent="0.3"/>
    <row r="31" spans="2:88" s="6" customFormat="1" ht="13.5" x14ac:dyDescent="0.25">
      <c r="B31" s="56" t="s">
        <v>21</v>
      </c>
      <c r="C31" s="138" t="s">
        <v>59</v>
      </c>
      <c r="D31" s="138"/>
      <c r="E31" s="138"/>
      <c r="F31" s="138"/>
      <c r="G31" s="138"/>
      <c r="H31" s="138"/>
      <c r="I31" s="138"/>
    </row>
    <row r="32" spans="2:88" s="6" customFormat="1" ht="59.65" customHeight="1" x14ac:dyDescent="0.25">
      <c r="B32" s="57">
        <v>1</v>
      </c>
      <c r="C32" s="131" t="s">
        <v>286</v>
      </c>
      <c r="D32" s="118"/>
      <c r="E32" s="118"/>
      <c r="F32" s="118"/>
      <c r="G32" s="118"/>
      <c r="H32" s="118"/>
      <c r="I32" s="118"/>
    </row>
    <row r="33" spans="2:9" s="6" customFormat="1" ht="54" customHeight="1" x14ac:dyDescent="0.25">
      <c r="B33" s="57">
        <v>2</v>
      </c>
      <c r="C33" s="131" t="s">
        <v>287</v>
      </c>
      <c r="D33" s="118"/>
      <c r="E33" s="118"/>
      <c r="F33" s="118"/>
      <c r="G33" s="118"/>
      <c r="H33" s="118"/>
      <c r="I33" s="118"/>
    </row>
    <row r="34" spans="2:9" s="6" customFormat="1" ht="58.15" customHeight="1" x14ac:dyDescent="0.25">
      <c r="B34" s="57">
        <v>3</v>
      </c>
      <c r="C34" s="131" t="s">
        <v>288</v>
      </c>
      <c r="D34" s="118"/>
      <c r="E34" s="118"/>
      <c r="F34" s="118"/>
      <c r="G34" s="118"/>
      <c r="H34" s="118"/>
      <c r="I34" s="118"/>
    </row>
    <row r="35" spans="2:9" s="6" customFormat="1" ht="61.15" customHeight="1" x14ac:dyDescent="0.25">
      <c r="B35" s="57">
        <v>4</v>
      </c>
      <c r="C35" s="131" t="s">
        <v>289</v>
      </c>
      <c r="D35" s="118"/>
      <c r="E35" s="118"/>
      <c r="F35" s="118"/>
      <c r="G35" s="118"/>
      <c r="H35" s="118"/>
      <c r="I35" s="118"/>
    </row>
    <row r="36" spans="2:9" s="6" customFormat="1" ht="58.5" customHeight="1" x14ac:dyDescent="0.25">
      <c r="B36" s="57">
        <v>5</v>
      </c>
      <c r="C36" s="131" t="s">
        <v>290</v>
      </c>
      <c r="D36" s="118"/>
      <c r="E36" s="118"/>
      <c r="F36" s="118"/>
      <c r="G36" s="118"/>
      <c r="H36" s="118"/>
      <c r="I36" s="118"/>
    </row>
    <row r="37" spans="2:9" s="6" customFormat="1" ht="75.400000000000006" customHeight="1" x14ac:dyDescent="0.25">
      <c r="B37" s="57">
        <v>6</v>
      </c>
      <c r="C37" s="131" t="s">
        <v>291</v>
      </c>
      <c r="D37" s="118"/>
      <c r="E37" s="118"/>
      <c r="F37" s="118"/>
      <c r="G37" s="118"/>
      <c r="H37" s="118"/>
      <c r="I37" s="118"/>
    </row>
    <row r="38" spans="2:9" s="6" customFormat="1" ht="61.5" customHeight="1" x14ac:dyDescent="0.25">
      <c r="B38" s="57">
        <v>7</v>
      </c>
      <c r="C38" s="131" t="s">
        <v>292</v>
      </c>
      <c r="D38" s="118"/>
      <c r="E38" s="118"/>
      <c r="F38" s="118"/>
      <c r="G38" s="118"/>
      <c r="H38" s="118"/>
      <c r="I38" s="118"/>
    </row>
    <row r="39" spans="2:9" s="6" customFormat="1" ht="75.400000000000006" customHeight="1" x14ac:dyDescent="0.25">
      <c r="B39" s="57">
        <v>8</v>
      </c>
      <c r="C39" s="131" t="s">
        <v>293</v>
      </c>
      <c r="D39" s="118"/>
      <c r="E39" s="118"/>
      <c r="F39" s="118"/>
      <c r="G39" s="118"/>
      <c r="H39" s="118"/>
      <c r="I39" s="118"/>
    </row>
    <row r="40" spans="2:9" s="6" customFormat="1" ht="66" customHeight="1" x14ac:dyDescent="0.25">
      <c r="B40" s="57">
        <v>9</v>
      </c>
      <c r="C40" s="131" t="s">
        <v>294</v>
      </c>
      <c r="D40" s="118"/>
      <c r="E40" s="118"/>
      <c r="F40" s="118"/>
      <c r="G40" s="118"/>
      <c r="H40" s="118"/>
      <c r="I40" s="118"/>
    </row>
    <row r="41" spans="2:9" s="6" customFormat="1" ht="54.4" customHeight="1" x14ac:dyDescent="0.25">
      <c r="B41" s="57">
        <v>10</v>
      </c>
      <c r="C41" s="131" t="s">
        <v>295</v>
      </c>
      <c r="D41" s="118"/>
      <c r="E41" s="118"/>
      <c r="F41" s="118"/>
      <c r="G41" s="118"/>
      <c r="H41" s="118"/>
      <c r="I41" s="118"/>
    </row>
    <row r="42" spans="2:9" s="6" customFormat="1" ht="57.4" customHeight="1" x14ac:dyDescent="0.25">
      <c r="B42" s="57">
        <v>11</v>
      </c>
      <c r="C42" s="131" t="s">
        <v>296</v>
      </c>
      <c r="D42" s="118"/>
      <c r="E42" s="118"/>
      <c r="F42" s="118"/>
      <c r="G42" s="118"/>
      <c r="H42" s="118"/>
      <c r="I42" s="118"/>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7" t="s">
        <v>297</v>
      </c>
      <c r="C1" s="117"/>
      <c r="D1" s="117"/>
      <c r="E1" s="117"/>
      <c r="F1" s="11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2" t="s">
        <v>3</v>
      </c>
      <c r="C3" s="123"/>
      <c r="D3" s="139" t="str">
        <f>'Cover sheet'!C5</f>
        <v>DCWW</v>
      </c>
      <c r="E3" s="140"/>
      <c r="F3" s="141"/>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2" t="s">
        <v>5</v>
      </c>
      <c r="C4" s="123"/>
      <c r="D4" s="139" t="str">
        <f>'Cover sheet'!C6</f>
        <v>Pilleth</v>
      </c>
      <c r="E4" s="140"/>
      <c r="F4" s="141"/>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3" t="s">
        <v>91</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92</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6">
        <v>2.3000227908799102</v>
      </c>
      <c r="I7" s="116">
        <v>2.6858853357258514</v>
      </c>
      <c r="J7" s="109">
        <v>1.8243975168050262</v>
      </c>
      <c r="K7" s="109">
        <v>1.8181732644273283</v>
      </c>
      <c r="L7" s="109">
        <v>1.8183972063386655</v>
      </c>
      <c r="M7" s="109">
        <v>1.8188750682556925</v>
      </c>
      <c r="N7" s="109">
        <v>1.8198392388027043</v>
      </c>
      <c r="O7" s="109">
        <v>1.8205194704256267</v>
      </c>
      <c r="P7" s="109">
        <v>1.8221281173477692</v>
      </c>
      <c r="Q7" s="109">
        <v>1.8234655166919158</v>
      </c>
      <c r="R7" s="109">
        <v>1.8250452895193812</v>
      </c>
      <c r="S7" s="109">
        <v>1.8272071244387589</v>
      </c>
      <c r="T7" s="109">
        <v>1.8294117149471127</v>
      </c>
      <c r="U7" s="109">
        <v>1.831692800380839</v>
      </c>
      <c r="V7" s="109">
        <v>1.8341716715468868</v>
      </c>
      <c r="W7" s="109">
        <v>1.8368009406517016</v>
      </c>
      <c r="X7" s="109">
        <v>1.8396945485772136</v>
      </c>
      <c r="Y7" s="109">
        <v>1.8426588049906418</v>
      </c>
      <c r="Z7" s="109">
        <v>1.8457474223139614</v>
      </c>
      <c r="AA7" s="109">
        <v>1.8487616869462626</v>
      </c>
      <c r="AB7" s="109">
        <v>1.8516765781944411</v>
      </c>
      <c r="AC7" s="109">
        <v>1.8555404187518438</v>
      </c>
      <c r="AD7" s="109">
        <v>1.8592948050112263</v>
      </c>
      <c r="AE7" s="109">
        <v>1.8630131315087204</v>
      </c>
      <c r="AF7" s="109">
        <v>1.8666226334167741</v>
      </c>
      <c r="AG7" s="109">
        <v>1.8702593668507319</v>
      </c>
      <c r="AH7" s="109">
        <v>1.8741744365851194</v>
      </c>
      <c r="AI7" s="109">
        <v>1.8782184111056575</v>
      </c>
      <c r="AJ7" s="109">
        <v>1.8823156768513014</v>
      </c>
      <c r="AK7" s="109">
        <v>1.8864331970478774</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2.3714818795083503</v>
      </c>
      <c r="I8" s="106">
        <v>2.7581164382959136</v>
      </c>
      <c r="J8" s="106">
        <v>2.2829342180652961</v>
      </c>
      <c r="K8" s="106">
        <v>2.2829342180652961</v>
      </c>
      <c r="L8" s="106">
        <v>2.2829342180652961</v>
      </c>
      <c r="M8" s="106">
        <v>2.2829342180652961</v>
      </c>
      <c r="N8" s="106">
        <v>2.2829342180652961</v>
      </c>
      <c r="O8" s="106">
        <v>2.2829342180652961</v>
      </c>
      <c r="P8" s="106">
        <v>2.2829342180652961</v>
      </c>
      <c r="Q8" s="106">
        <v>2.2829342180652961</v>
      </c>
      <c r="R8" s="106">
        <v>2.2829342180652961</v>
      </c>
      <c r="S8" s="106">
        <v>2.2829342180652961</v>
      </c>
      <c r="T8" s="106">
        <v>2.2829342180652961</v>
      </c>
      <c r="U8" s="106">
        <v>2.2829342180652961</v>
      </c>
      <c r="V8" s="106">
        <v>2.2829342180652961</v>
      </c>
      <c r="W8" s="106">
        <v>2.2829342180652961</v>
      </c>
      <c r="X8" s="106">
        <v>2.2829342180652961</v>
      </c>
      <c r="Y8" s="106">
        <v>2.2829342180652961</v>
      </c>
      <c r="Z8" s="106">
        <v>2.2829342180652961</v>
      </c>
      <c r="AA8" s="106">
        <v>2.2829342180652961</v>
      </c>
      <c r="AB8" s="106">
        <v>2.2829342180652961</v>
      </c>
      <c r="AC8" s="106">
        <v>2.2829342180652961</v>
      </c>
      <c r="AD8" s="106">
        <v>2.2829342180652961</v>
      </c>
      <c r="AE8" s="106">
        <v>2.2829342180652961</v>
      </c>
      <c r="AF8" s="106">
        <v>2.2829342180652961</v>
      </c>
      <c r="AG8" s="106">
        <v>2.2829342180652961</v>
      </c>
      <c r="AH8" s="106">
        <v>2.2829342180652961</v>
      </c>
      <c r="AI8" s="106">
        <v>2.2829342180652961</v>
      </c>
      <c r="AJ8" s="106">
        <v>2.2829342180652961</v>
      </c>
      <c r="AK8" s="106">
        <v>2.2829342180652961</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2.3714818795083503</v>
      </c>
      <c r="I9" s="106">
        <f>I8</f>
        <v>2.7581164382959136</v>
      </c>
      <c r="J9" s="106">
        <v>2.2829342180652961</v>
      </c>
      <c r="K9" s="106">
        <v>2.2829342180652961</v>
      </c>
      <c r="L9" s="106">
        <v>2.2829342180652961</v>
      </c>
      <c r="M9" s="106">
        <v>2.2829342180652961</v>
      </c>
      <c r="N9" s="106">
        <v>2.2829342180652961</v>
      </c>
      <c r="O9" s="106">
        <v>2.2829342180652961</v>
      </c>
      <c r="P9" s="106">
        <v>2.2829342180652961</v>
      </c>
      <c r="Q9" s="106">
        <v>2.2829342180652961</v>
      </c>
      <c r="R9" s="106">
        <v>2.2829342180652961</v>
      </c>
      <c r="S9" s="106">
        <v>2.2829342180652961</v>
      </c>
      <c r="T9" s="106">
        <v>2.2829342180652961</v>
      </c>
      <c r="U9" s="106">
        <v>2.2829342180652961</v>
      </c>
      <c r="V9" s="106">
        <v>2.2829342180652961</v>
      </c>
      <c r="W9" s="106">
        <v>2.2829342180652961</v>
      </c>
      <c r="X9" s="106">
        <v>2.2829342180652961</v>
      </c>
      <c r="Y9" s="106">
        <v>2.2829342180652961</v>
      </c>
      <c r="Z9" s="106">
        <v>2.2829342180652961</v>
      </c>
      <c r="AA9" s="106">
        <v>2.2829342180652961</v>
      </c>
      <c r="AB9" s="106">
        <v>2.2829342180652961</v>
      </c>
      <c r="AC9" s="106">
        <v>2.2829342180652961</v>
      </c>
      <c r="AD9" s="106">
        <v>2.2829342180652961</v>
      </c>
      <c r="AE9" s="106">
        <v>2.2829342180652961</v>
      </c>
      <c r="AF9" s="106">
        <v>2.2829342180652961</v>
      </c>
      <c r="AG9" s="106">
        <v>2.2829342180652961</v>
      </c>
      <c r="AH9" s="106">
        <v>2.2829342180652961</v>
      </c>
      <c r="AI9" s="106">
        <v>2.2829342180652961</v>
      </c>
      <c r="AJ9" s="106">
        <v>2.2829342180652961</v>
      </c>
      <c r="AK9" s="106">
        <v>2.2829342180652961</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3.1990862165261799E-2</v>
      </c>
      <c r="I10" s="106">
        <v>6.3671562574692003E-2</v>
      </c>
      <c r="J10" s="106">
        <v>0.12785013411857798</v>
      </c>
      <c r="K10" s="106">
        <v>0.12970037863952102</v>
      </c>
      <c r="L10" s="106">
        <v>0.13408522575506501</v>
      </c>
      <c r="M10" s="106">
        <v>0.10732475098965399</v>
      </c>
      <c r="N10" s="106">
        <v>0.11006051534378999</v>
      </c>
      <c r="O10" s="106">
        <v>0.10982914963241</v>
      </c>
      <c r="P10" s="106">
        <v>0.11272373189365302</v>
      </c>
      <c r="Q10" s="106">
        <v>0.11350540353943299</v>
      </c>
      <c r="R10" s="106">
        <v>9.4937515870256006E-2</v>
      </c>
      <c r="S10" s="106">
        <v>9.6702824918989003E-2</v>
      </c>
      <c r="T10" s="106">
        <v>9.7622145100272006E-2</v>
      </c>
      <c r="U10" s="106">
        <v>9.937190299304402E-2</v>
      </c>
      <c r="V10" s="106">
        <v>9.9502978601371E-2</v>
      </c>
      <c r="W10" s="106">
        <v>8.3969742616827006E-2</v>
      </c>
      <c r="X10" s="106">
        <v>8.405410849155398E-2</v>
      </c>
      <c r="Y10" s="106">
        <v>8.5968132005975986E-2</v>
      </c>
      <c r="Z10" s="106">
        <v>8.5682575895999993E-2</v>
      </c>
      <c r="AA10" s="106">
        <v>8.9180011228189998E-2</v>
      </c>
      <c r="AB10" s="106">
        <v>7.3293052681253995E-2</v>
      </c>
      <c r="AC10" s="106">
        <v>7.4789386716654999E-2</v>
      </c>
      <c r="AD10" s="106">
        <v>7.4083801048320005E-2</v>
      </c>
      <c r="AE10" s="106">
        <v>7.6152522140536E-2</v>
      </c>
      <c r="AF10" s="106">
        <v>7.6416037973641007E-2</v>
      </c>
      <c r="AG10" s="106">
        <v>7.6582993317137998E-2</v>
      </c>
      <c r="AH10" s="106">
        <v>7.6724803928606006E-2</v>
      </c>
      <c r="AI10" s="106">
        <v>7.7451703589343002E-2</v>
      </c>
      <c r="AJ10" s="106">
        <v>7.7112458896602995E-2</v>
      </c>
      <c r="AK10" s="106">
        <v>7.8815395415487988E-2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3.9468226463178283E-2</v>
      </c>
      <c r="I11" s="108">
        <f>I9-I7-I10</f>
        <v>8.5595399953701523E-3</v>
      </c>
      <c r="J11" s="108">
        <v>0.33068656714169192</v>
      </c>
      <c r="K11" s="108">
        <v>0.33506057499844677</v>
      </c>
      <c r="L11" s="108">
        <v>0.33045178597156555</v>
      </c>
      <c r="M11" s="108">
        <v>0.35673439881994962</v>
      </c>
      <c r="N11" s="108">
        <v>0.35303446391880178</v>
      </c>
      <c r="O11" s="108">
        <v>0.35258559800725942</v>
      </c>
      <c r="P11" s="108">
        <v>0.34808236882387378</v>
      </c>
      <c r="Q11" s="108">
        <v>0.34596329783394725</v>
      </c>
      <c r="R11" s="108">
        <v>0.36295141267565889</v>
      </c>
      <c r="S11" s="108">
        <v>0.35902426870754817</v>
      </c>
      <c r="T11" s="108">
        <v>0.35590035801791131</v>
      </c>
      <c r="U11" s="108">
        <v>0.35186951469141303</v>
      </c>
      <c r="V11" s="108">
        <v>0.34925956791703827</v>
      </c>
      <c r="W11" s="108">
        <v>0.36216353479676744</v>
      </c>
      <c r="X11" s="108">
        <v>0.35918556099652849</v>
      </c>
      <c r="Y11" s="108">
        <v>0.35430728106867826</v>
      </c>
      <c r="Z11" s="108">
        <v>0.3515042198553347</v>
      </c>
      <c r="AA11" s="108">
        <v>0.34499251989084345</v>
      </c>
      <c r="AB11" s="108">
        <v>0.357964587189601</v>
      </c>
      <c r="AC11" s="108">
        <v>0.3526044125967972</v>
      </c>
      <c r="AD11" s="108">
        <v>0.34955561200574969</v>
      </c>
      <c r="AE11" s="108">
        <v>0.34376856441603965</v>
      </c>
      <c r="AF11" s="108">
        <v>0.33989554667488092</v>
      </c>
      <c r="AG11" s="108">
        <v>0.33609185789742613</v>
      </c>
      <c r="AH11" s="108">
        <v>0.33203497755157063</v>
      </c>
      <c r="AI11" s="108">
        <v>0.3272641033702956</v>
      </c>
      <c r="AJ11" s="108">
        <v>0.32350608231739164</v>
      </c>
      <c r="AK11" s="108">
        <v>0.3176856256019307</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5" t="s">
        <v>303</v>
      </c>
      <c r="C23" s="136"/>
      <c r="D23" s="136"/>
      <c r="E23" s="136"/>
      <c r="F23" s="136"/>
      <c r="G23" s="136"/>
      <c r="H23" s="136"/>
      <c r="I23" s="137"/>
    </row>
    <row r="24" spans="2:9" x14ac:dyDescent="0.3"/>
    <row r="25" spans="2:9" s="6" customFormat="1" ht="13.5" x14ac:dyDescent="0.25">
      <c r="B25" s="56" t="s">
        <v>21</v>
      </c>
      <c r="C25" s="138" t="s">
        <v>59</v>
      </c>
      <c r="D25" s="138"/>
      <c r="E25" s="138"/>
      <c r="F25" s="138"/>
      <c r="G25" s="138"/>
      <c r="H25" s="138"/>
      <c r="I25" s="138"/>
    </row>
    <row r="26" spans="2:9" s="6" customFormat="1" ht="76.900000000000006" customHeight="1" x14ac:dyDescent="0.25">
      <c r="B26" s="57">
        <v>1</v>
      </c>
      <c r="C26" s="131" t="s">
        <v>304</v>
      </c>
      <c r="D26" s="118"/>
      <c r="E26" s="118"/>
      <c r="F26" s="118"/>
      <c r="G26" s="118"/>
      <c r="H26" s="118"/>
      <c r="I26" s="118"/>
    </row>
    <row r="27" spans="2:9" s="6" customFormat="1" ht="54" customHeight="1" x14ac:dyDescent="0.25">
      <c r="B27" s="57">
        <v>2</v>
      </c>
      <c r="C27" s="131" t="s">
        <v>305</v>
      </c>
      <c r="D27" s="118"/>
      <c r="E27" s="118"/>
      <c r="F27" s="118"/>
      <c r="G27" s="118"/>
      <c r="H27" s="118"/>
      <c r="I27" s="118"/>
    </row>
    <row r="28" spans="2:9" s="6" customFormat="1" ht="58.15" customHeight="1" x14ac:dyDescent="0.25">
      <c r="B28" s="57">
        <v>3</v>
      </c>
      <c r="C28" s="131" t="s">
        <v>306</v>
      </c>
      <c r="D28" s="118"/>
      <c r="E28" s="118"/>
      <c r="F28" s="118"/>
      <c r="G28" s="118"/>
      <c r="H28" s="118"/>
      <c r="I28" s="118"/>
    </row>
    <row r="29" spans="2:9" s="6" customFormat="1" ht="61.15" customHeight="1" x14ac:dyDescent="0.25">
      <c r="B29" s="57">
        <v>4</v>
      </c>
      <c r="C29" s="131" t="s">
        <v>261</v>
      </c>
      <c r="D29" s="118"/>
      <c r="E29" s="118"/>
      <c r="F29" s="118"/>
      <c r="G29" s="118"/>
      <c r="H29" s="118"/>
      <c r="I29" s="118"/>
    </row>
    <row r="30" spans="2:9" s="6" customFormat="1" ht="58.5" customHeight="1" x14ac:dyDescent="0.25">
      <c r="B30" s="57">
        <v>5</v>
      </c>
      <c r="C30" s="131" t="s">
        <v>307</v>
      </c>
      <c r="D30" s="118"/>
      <c r="E30" s="118"/>
      <c r="F30" s="118"/>
      <c r="G30" s="118"/>
      <c r="H30" s="118"/>
      <c r="I30" s="118"/>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